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9185" windowHeight="12150" activeTab="9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Récapitulatif" sheetId="11" r:id="rId1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<sst xmlns="http://schemas.openxmlformats.org/spreadsheetml/2006/main" count="545" uniqueCount="255">
  <si>
    <t>Date</t>
  </si>
  <si>
    <t>relevé compteur</t>
  </si>
  <si>
    <t>Production / jour</t>
  </si>
  <si>
    <t>Etat du temps</t>
  </si>
  <si>
    <t>Observations</t>
  </si>
  <si>
    <t>Récapitulatif mensuel</t>
  </si>
  <si>
    <t>Production</t>
  </si>
  <si>
    <t>Totale</t>
  </si>
  <si>
    <t>Moyenne journalière</t>
  </si>
  <si>
    <t>Kw/H</t>
  </si>
  <si>
    <t>Nom du mois précédent utilisé par les formules</t>
  </si>
  <si>
    <t>Avril</t>
  </si>
  <si>
    <t>Production de la saison</t>
  </si>
  <si>
    <t>Mois</t>
  </si>
  <si>
    <t>Production mensuelle</t>
  </si>
  <si>
    <t>Janvier</t>
  </si>
  <si>
    <t>Février</t>
  </si>
  <si>
    <t>Mars</t>
  </si>
  <si>
    <t>Mai</t>
  </si>
  <si>
    <t>Total</t>
  </si>
  <si>
    <t>septembre</t>
  </si>
  <si>
    <t>Octobre</t>
  </si>
  <si>
    <t>Septembre</t>
  </si>
  <si>
    <t>Novembre</t>
  </si>
  <si>
    <t>Décembre</t>
  </si>
  <si>
    <t>Juin</t>
  </si>
  <si>
    <t>15/10/2019</t>
  </si>
  <si>
    <t>PLUIE</t>
  </si>
  <si>
    <t>REMISE EN MARCHE</t>
  </si>
  <si>
    <t>19/10/2019</t>
  </si>
  <si>
    <t>MISE AU POINT POINTEAU</t>
  </si>
  <si>
    <t>20/10/2019</t>
  </si>
  <si>
    <t>21/10/2019</t>
  </si>
  <si>
    <t>22/10/2019</t>
  </si>
  <si>
    <t>PLUIE/NUAGE</t>
  </si>
  <si>
    <t>23/10/2019</t>
  </si>
  <si>
    <t>NUAGE/PLUIE</t>
  </si>
  <si>
    <t>24/10/2019</t>
  </si>
  <si>
    <t>ARRET CRUE</t>
  </si>
  <si>
    <t>25/10/2019</t>
  </si>
  <si>
    <t>SOLEIL</t>
  </si>
  <si>
    <t>26/10/2019</t>
  </si>
  <si>
    <t>27/10/2019</t>
  </si>
  <si>
    <t>28/10/2019</t>
  </si>
  <si>
    <t>SOLEIL/NUAGE</t>
  </si>
  <si>
    <t>29/10/2019</t>
  </si>
  <si>
    <t>NUAGE</t>
  </si>
  <si>
    <t>30/10/2019</t>
  </si>
  <si>
    <t>31/10/2019</t>
  </si>
  <si>
    <t>04/11/2019</t>
  </si>
  <si>
    <t>BOUCHAGE PAR FEUILLE</t>
  </si>
  <si>
    <t>05/11/2019</t>
  </si>
  <si>
    <t>NUAGE/SOLEIL</t>
  </si>
  <si>
    <t>BOUCHAGE PAR FEUILLES</t>
  </si>
  <si>
    <t>06/11/2019</t>
  </si>
  <si>
    <t>SOLIEIL</t>
  </si>
  <si>
    <t>07/11/2019</t>
  </si>
  <si>
    <t>08/11/2019</t>
  </si>
  <si>
    <t>NAUGE/SOLEIL</t>
  </si>
  <si>
    <t>09/11/2019</t>
  </si>
  <si>
    <t>10/11/2019</t>
  </si>
  <si>
    <t>11/11/2019</t>
  </si>
  <si>
    <t>12/11/2019</t>
  </si>
  <si>
    <t>13/11/2019</t>
  </si>
  <si>
    <t>15/11/2019</t>
  </si>
  <si>
    <t>NEIGE/SOLEIL</t>
  </si>
  <si>
    <t>16/11/2019</t>
  </si>
  <si>
    <t>17/11/2019</t>
  </si>
  <si>
    <t>18/11/2019</t>
  </si>
  <si>
    <t>19/11/2019</t>
  </si>
  <si>
    <t>20/11/2019</t>
  </si>
  <si>
    <t>21/11/2019</t>
  </si>
  <si>
    <t>22/11/2019</t>
  </si>
  <si>
    <t>23/11/2019</t>
  </si>
  <si>
    <t>26/11/2019</t>
  </si>
  <si>
    <t>27/11/2019</t>
  </si>
  <si>
    <t>NEIGE/NUAGE</t>
  </si>
  <si>
    <t>28/11/2019</t>
  </si>
  <si>
    <t>29/11/2019</t>
  </si>
  <si>
    <t>02/12/2019</t>
  </si>
  <si>
    <t>03/12/2019</t>
  </si>
  <si>
    <t>04/12/2019</t>
  </si>
  <si>
    <t>05/12/2019</t>
  </si>
  <si>
    <t>06/12/2019</t>
  </si>
  <si>
    <t>ARRET DESSABLAGE</t>
  </si>
  <si>
    <t>07/12/2019</t>
  </si>
  <si>
    <t>08/12/2019</t>
  </si>
  <si>
    <t>09/12/2019</t>
  </si>
  <si>
    <t>NUAGE/NEIGE</t>
  </si>
  <si>
    <t>10/12/2019</t>
  </si>
  <si>
    <t>13/12/2019</t>
  </si>
  <si>
    <t>NEIGE</t>
  </si>
  <si>
    <t>14/12/2019</t>
  </si>
  <si>
    <t>16/12/2019</t>
  </si>
  <si>
    <t>17/12/2019</t>
  </si>
  <si>
    <t>18/12/2019</t>
  </si>
  <si>
    <t>19/12/2019</t>
  </si>
  <si>
    <t>20/12/2019</t>
  </si>
  <si>
    <t>PLUIE/NEIGE</t>
  </si>
  <si>
    <t>21/12/2019</t>
  </si>
  <si>
    <t>22/12/2019</t>
  </si>
  <si>
    <t>24/12/2019</t>
  </si>
  <si>
    <t>25/12/2019</t>
  </si>
  <si>
    <t>27/12/2019</t>
  </si>
  <si>
    <t>28/12/2019</t>
  </si>
  <si>
    <t>02/01/2020</t>
  </si>
  <si>
    <t>03/01/2020</t>
  </si>
  <si>
    <t>06/01/2020</t>
  </si>
  <si>
    <t>07/01/2020</t>
  </si>
  <si>
    <t>08/01/2020</t>
  </si>
  <si>
    <t>10/01/2020</t>
  </si>
  <si>
    <t>11/01/2020</t>
  </si>
  <si>
    <t>12/01/2020</t>
  </si>
  <si>
    <t>13/01/2020</t>
  </si>
  <si>
    <t>15/01/2020</t>
  </si>
  <si>
    <t>16/01/2020</t>
  </si>
  <si>
    <t>17/01/2020</t>
  </si>
  <si>
    <t>18/01/2020</t>
  </si>
  <si>
    <t>19/01/2020</t>
  </si>
  <si>
    <t>20/01/2020</t>
  </si>
  <si>
    <t>24/01/2020</t>
  </si>
  <si>
    <t>26/01/2020</t>
  </si>
  <si>
    <t>27/01/2020</t>
  </si>
  <si>
    <t>28/01/2020</t>
  </si>
  <si>
    <t>29/01/2020</t>
  </si>
  <si>
    <t>31/01/2020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</si>
  <si>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</si>
  <si>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</si>
  <si>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</si>
  <si>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</si>
  <si>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</si>
  <si>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</si>
  <si>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</si>
  <si>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</si>
  <si>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NUAGE/NEIGE/PLUIE</t>
  </si>
  <si>
    <t>09/02/2020</t>
  </si>
  <si>
    <t>10/02/2020</t>
  </si>
  <si>
    <t>11/02/2020</t>
  </si>
  <si>
    <t>12/02/2020</t>
  </si>
  <si>
    <t>13/02/2020</t>
  </si>
  <si>
    <t>SOLEIL/NEIGE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</si>
  <si>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</si>
  <si>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</si>
  <si>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</si>
  <si>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</si>
  <si>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</si>
  <si>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</si>
  <si>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</si>
  <si>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</si>
  <si>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</si>
  <si>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</si>
  <si>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</si>
  <si>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</si>
  <si>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</si>
  <si>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</si>
  <si>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BOUCHAGE GRILLE PAR FEUILLES</t>
  </si>
  <si>
    <t>28/02/2020</t>
  </si>
  <si>
    <t>29/02/2020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</si>
  <si>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</si>
  <si>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</si>
  <si>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</si>
  <si>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</si>
  <si>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</si>
  <si>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</si>
  <si>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</si>
  <si>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</si>
  <si>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</si>
  <si>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</si>
  <si>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</si>
  <si>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</si>
  <si>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</si>
  <si>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ARRET BOUCHAGE FEUILLE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</si>
  <si>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</si>
  <si>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</si>
  <si>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</si>
  <si>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</si>
  <si>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</si>
  <si>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</si>
  <si>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</si>
  <si>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</si>
  <si>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</si>
  <si>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</si>
  <si>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</si>
  <si>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</si>
  <si>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</si>
  <si>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</si>
  <si>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</si>
  <si>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</si>
  <si>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</si>
  <si>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</si>
  <si>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01/04/2020</t>
  </si>
  <si>
    <t>02/04/2020</t>
  </si>
  <si>
    <t>03/04/2020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</si>
  <si>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</si>
  <si>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</si>
  <si>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</si>
  <si>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</si>
  <si>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</si>
  <si>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</si>
  <si>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</si>
  <si>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</si>
  <si>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ARRET PRISE DE MESURES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</si>
  <si>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</si>
  <si>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</si>
  <si>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</si>
  <si>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</si>
  <si>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</si>
  <si>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</si>
  <si>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</si>
  <si>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</si>
  <si>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</si>
  <si>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</si>
  <si>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VANNE BAISSEE VOLONTAIREMENT</t>
  </si>
  <si>
    <t>23/04/2020</t>
  </si>
  <si>
    <t>CADENAS VANNE CANAL FRACTURE</t>
  </si>
  <si>
    <t>24/04/2020</t>
  </si>
  <si>
    <t>25/04/2020</t>
  </si>
  <si>
    <t>SOILEIL/NUAGE</t>
  </si>
  <si>
    <t>26/04/2020</t>
  </si>
  <si>
    <t>27/04/2020</t>
  </si>
  <si>
    <t>28/04/2020</t>
  </si>
  <si>
    <t>29/04/2020</t>
  </si>
  <si>
    <t>30/04/2020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</si>
  <si>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</si>
  <si>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</si>
  <si>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</si>
  <si>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</si>
  <si>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</si>
  <si>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</si>
  <si>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</si>
  <si>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</si>
  <si>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</si>
  <si>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</si>
  <si>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</si>
  <si>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</si>
  <si>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</si>
  <si>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REDUCTION DE DEBIT PAR LA VANNE</t>
  </si>
  <si>
    <t>14/05/2020</t>
  </si>
  <si>
    <t>SOLEIL/ORAGE</t>
  </si>
  <si>
    <t>15/05/2020</t>
  </si>
  <si>
    <t>17/05/2020</t>
  </si>
  <si>
    <t>18/05/2020</t>
  </si>
  <si>
    <t>19/05/2020</t>
  </si>
  <si>
    <t>DEBIT FREINE A LA VANNE</t>
  </si>
  <si>
    <t>20/05/2020</t>
  </si>
  <si>
    <t>21/05/2020</t>
  </si>
  <si>
    <t>22/05/2020</t>
  </si>
  <si>
    <t>DEBIT FREINE A LA VANNE ARRET</t>
  </si>
  <si>
    <t>09/06/2020</t>
  </si>
  <si>
    <t>REMISE EN ROUTE POUR CHAUFFAGE</t>
  </si>
  <si>
    <t>10/06/2020</t>
  </si>
  <si>
    <t>11/06/2020</t>
  </si>
  <si>
    <t>NUAGES</t>
  </si>
  <si>
    <t>12/06/2020</t>
  </si>
  <si>
    <t>14/06/2020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</si>
</sst>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/mm/yy;@"/>
    <numFmt numFmtId="169" formatCode="0.0"/>
  </numFmts>
  <fonts count="38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9"/>
          <c:w val="0.87175"/>
          <c:h val="0.9165"/>
        </c:manualLayout>
      </c:layout>
      <c:lineChart>
        <c:grouping val="standard"/>
        <c:varyColors val="0"/>
        <c:ser>
          <c:idx val="1"/>
          <c:order val="0"/>
          <c:tx>
            <c:v>Production journalière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Septembre!$A$2:$A$32</c:f>
              <c:numCache/>
            </c:numRef>
          </c:cat>
          <c:val>
            <c:numRef>
              <c:f>Septembre!$C$2:$C$32</c:f>
              <c:numCache/>
            </c:numRef>
          </c:val>
          <c:smooth val="0"/>
        </c:ser>
        <c:marker val="1"/>
        <c:axId val="52951868"/>
        <c:axId val="6804765"/>
      </c:lineChart>
      <c:catAx>
        <c:axId val="529518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04765"/>
        <c:crosses val="autoZero"/>
        <c:auto val="1"/>
        <c:lblOffset val="100"/>
        <c:tickLblSkip val="1"/>
        <c:noMultiLvlLbl val="0"/>
      </c:catAx>
      <c:valAx>
        <c:axId val="6804765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186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135"/>
          <c:w val="0.105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Prodution journalière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825"/>
          <c:w val="0.872"/>
          <c:h val="0.91725"/>
        </c:manualLayout>
      </c:layout>
      <c:lineChart>
        <c:grouping val="standard"/>
        <c:varyColors val="0"/>
        <c:ser>
          <c:idx val="1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Juin!$A$2:$A$32</c:f>
              <c:strCache/>
            </c:strRef>
          </c:cat>
          <c:val>
            <c:numRef>
              <c:f>Juin!$C$2:$C$8</c:f>
              <c:numCache/>
            </c:numRef>
          </c:val>
          <c:smooth val="0"/>
        </c:ser>
        <c:marker val="1"/>
        <c:axId val="40025302"/>
        <c:axId val="24683399"/>
      </c:lineChart>
      <c:catAx>
        <c:axId val="4002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83399"/>
        <c:crosses val="autoZero"/>
        <c:auto val="1"/>
        <c:lblOffset val="100"/>
        <c:tickLblSkip val="1"/>
        <c:noMultiLvlLbl val="0"/>
      </c:catAx>
      <c:valAx>
        <c:axId val="24683399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5302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51275"/>
          <c:w val="0.104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5"/>
          <c:w val="0.92375"/>
          <c:h val="0.96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Récapitulatif!$B$2:$K$2</c:f>
              <c:strCache/>
            </c:strRef>
          </c:cat>
          <c:val>
            <c:numRef>
              <c:f>Récapitulatif!$B$3:$K$3</c:f>
              <c:numCache/>
            </c:numRef>
          </c:val>
          <c:smooth val="0"/>
        </c:ser>
        <c:marker val="1"/>
        <c:axId val="20824000"/>
        <c:axId val="53198273"/>
      </c:lineChart>
      <c:catAx>
        <c:axId val="2082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8273"/>
        <c:crosses val="autoZero"/>
        <c:auto val="1"/>
        <c:lblOffset val="100"/>
        <c:tickLblSkip val="1"/>
        <c:noMultiLvlLbl val="0"/>
      </c:catAx>
      <c:valAx>
        <c:axId val="53198273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400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"/>
          <c:y val="0.4835"/>
          <c:w val="0.053"/>
          <c:h val="0.0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875"/>
          <c:w val="0.87175"/>
          <c:h val="0.917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Récapitulatif!$B$2:$I$2</c:f>
              <c:strCache/>
            </c:strRef>
          </c:cat>
          <c:val>
            <c:numRef>
              <c:f>Récapitulatif!$B$4:$I$4</c:f>
              <c:numCache/>
            </c:numRef>
          </c:val>
          <c:smooth val="0"/>
        </c:ser>
        <c:marker val="1"/>
        <c:axId val="9022410"/>
        <c:axId val="14092827"/>
      </c:lineChart>
      <c:catAx>
        <c:axId val="902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2827"/>
        <c:crosses val="autoZero"/>
        <c:auto val="1"/>
        <c:lblOffset val="100"/>
        <c:tickLblSkip val="1"/>
        <c:noMultiLvlLbl val="0"/>
      </c:catAx>
      <c:valAx>
        <c:axId val="14092827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241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5"/>
          <c:y val="0.51275"/>
          <c:w val="0.105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9"/>
          <c:w val="0.87175"/>
          <c:h val="0.9165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Octobre!$A$2:$A$32</c:f>
              <c:strCache/>
            </c:strRef>
          </c:cat>
          <c:val>
            <c:numRef>
              <c:f>Octobre!$C$2:$C$17</c:f>
              <c:numCache/>
            </c:numRef>
          </c:val>
          <c:smooth val="0"/>
        </c:ser>
        <c:marker val="1"/>
        <c:axId val="61242886"/>
        <c:axId val="14315063"/>
      </c:lineChart>
      <c:catAx>
        <c:axId val="612428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15063"/>
        <c:crosses val="autoZero"/>
        <c:auto val="1"/>
        <c:lblOffset val="100"/>
        <c:tickLblSkip val="2"/>
        <c:noMultiLvlLbl val="0"/>
      </c:catAx>
      <c:valAx>
        <c:axId val="14315063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4288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135"/>
          <c:w val="0.105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9"/>
          <c:w val="0.87175"/>
          <c:h val="0.9165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Novembre!$A$2:$A$32</c:f>
              <c:strCache/>
            </c:strRef>
          </c:cat>
          <c:val>
            <c:numRef>
              <c:f>Novembre!$C$2:$C$32</c:f>
              <c:numCache/>
            </c:numRef>
          </c:val>
          <c:smooth val="0"/>
        </c:ser>
        <c:marker val="1"/>
        <c:axId val="61726704"/>
        <c:axId val="18669425"/>
      </c:lineChart>
      <c:catAx>
        <c:axId val="6172670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69425"/>
        <c:crosses val="autoZero"/>
        <c:auto val="1"/>
        <c:lblOffset val="100"/>
        <c:tickLblSkip val="3"/>
        <c:noMultiLvlLbl val="0"/>
      </c:catAx>
      <c:valAx>
        <c:axId val="18669425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2670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5"/>
          <c:y val="0.5135"/>
          <c:w val="0.1052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06775"/>
          <c:w val="0.873"/>
          <c:h val="0.918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Décembre!$A$2:$A$32</c:f>
              <c:strCache/>
            </c:strRef>
          </c:cat>
          <c:val>
            <c:numRef>
              <c:f>Décembre!$C$2:$C$32</c:f>
              <c:numCache/>
            </c:numRef>
          </c:val>
          <c:smooth val="0"/>
        </c:ser>
        <c:marker val="1"/>
        <c:axId val="33807098"/>
        <c:axId val="35828427"/>
      </c:lineChart>
      <c:catAx>
        <c:axId val="338070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28427"/>
        <c:crosses val="autoZero"/>
        <c:auto val="1"/>
        <c:lblOffset val="100"/>
        <c:tickLblSkip val="2"/>
        <c:noMultiLvlLbl val="0"/>
      </c:catAx>
      <c:valAx>
        <c:axId val="35828427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0709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3"/>
          <c:y val="0.51325"/>
          <c:w val="0.1037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06775"/>
          <c:w val="0.87475"/>
          <c:h val="0.918"/>
        </c:manualLayout>
      </c:layout>
      <c:lineChart>
        <c:grouping val="standard"/>
        <c:varyColors val="0"/>
        <c:ser>
          <c:idx val="0"/>
          <c:order val="0"/>
          <c:tx>
            <c:v>Prodution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Janvier!$A$2:$A$32</c:f>
              <c:strCache/>
            </c:strRef>
          </c:cat>
          <c:val>
            <c:numRef>
              <c:f>Janvier!$C$2:$C$32</c:f>
              <c:numCache/>
            </c:numRef>
          </c:val>
          <c:smooth val="0"/>
        </c:ser>
        <c:marker val="1"/>
        <c:axId val="54020388"/>
        <c:axId val="16421445"/>
      </c:lineChart>
      <c:catAx>
        <c:axId val="5402038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21445"/>
        <c:crosses val="autoZero"/>
        <c:auto val="1"/>
        <c:lblOffset val="100"/>
        <c:tickLblSkip val="3"/>
        <c:noMultiLvlLbl val="0"/>
      </c:catAx>
      <c:valAx>
        <c:axId val="16421445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038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51275"/>
          <c:w val="0.101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06825"/>
          <c:w val="0.872"/>
          <c:h val="0.91725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Février!$A$2:$A$32</c:f>
              <c:strCache/>
            </c:strRef>
          </c:cat>
          <c:val>
            <c:numRef>
              <c:f>Février!$C$2:$C$32</c:f>
              <c:numCache/>
            </c:numRef>
          </c:val>
          <c:smooth val="0"/>
        </c:ser>
        <c:marker val="1"/>
        <c:axId val="13575278"/>
        <c:axId val="55068639"/>
      </c:lineChart>
      <c:catAx>
        <c:axId val="135752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68639"/>
        <c:crosses val="autoZero"/>
        <c:auto val="1"/>
        <c:lblOffset val="100"/>
        <c:tickLblSkip val="3"/>
        <c:noMultiLvlLbl val="0"/>
      </c:catAx>
      <c:valAx>
        <c:axId val="55068639"/>
        <c:scaling>
          <c:orientation val="minMax"/>
          <c:max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527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1275"/>
          <c:w val="0.10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06825"/>
          <c:w val="0.87075"/>
          <c:h val="0.91725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Mars!$A$2:$A$32</c:f>
              <c:strCache/>
            </c:strRef>
          </c:cat>
          <c:val>
            <c:numRef>
              <c:f>Mars!$C$2:$C$32</c:f>
              <c:numCache/>
            </c:numRef>
          </c:val>
          <c:smooth val="0"/>
        </c:ser>
        <c:marker val="1"/>
        <c:axId val="25855704"/>
        <c:axId val="31374745"/>
      </c:lineChart>
      <c:catAx>
        <c:axId val="25855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74745"/>
        <c:crosses val="autoZero"/>
        <c:auto val="1"/>
        <c:lblOffset val="100"/>
        <c:tickLblSkip val="3"/>
        <c:noMultiLvlLbl val="0"/>
      </c:catAx>
      <c:valAx>
        <c:axId val="31374745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5570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5135"/>
          <c:w val="0.105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06875"/>
          <c:w val="0.872"/>
          <c:h val="0.917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Avril!$A$2:$A$32</c:f>
              <c:strCache/>
            </c:strRef>
          </c:cat>
          <c:val>
            <c:numRef>
              <c:f>Avril!$C$2:$C$32</c:f>
              <c:numCache/>
            </c:numRef>
          </c:val>
          <c:smooth val="0"/>
        </c:ser>
        <c:marker val="1"/>
        <c:axId val="13937250"/>
        <c:axId val="58326387"/>
      </c:lineChart>
      <c:catAx>
        <c:axId val="139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26387"/>
        <c:crosses val="autoZero"/>
        <c:auto val="1"/>
        <c:lblOffset val="100"/>
        <c:tickLblSkip val="3"/>
        <c:noMultiLvlLbl val="0"/>
      </c:catAx>
      <c:valAx>
        <c:axId val="58326387"/>
        <c:scaling>
          <c:orientation val="minMax"/>
          <c:max val="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725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51275"/>
          <c:w val="0.104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75"/>
          <c:y val="0.06825"/>
          <c:w val="0.872"/>
          <c:h val="0.91725"/>
        </c:manualLayout>
      </c:layout>
      <c:lineChart>
        <c:grouping val="standard"/>
        <c:varyColors val="0"/>
        <c:ser>
          <c:idx val="0"/>
          <c:order val="0"/>
          <c:tx>
            <c:v>Production journalière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Mai!$A$2:$A$32</c:f>
              <c:strCache/>
            </c:strRef>
          </c:cat>
          <c:val>
            <c:numRef>
              <c:f>Mai!$C$2:$C$32</c:f>
              <c:numCache/>
            </c:numRef>
          </c:val>
          <c:smooth val="0"/>
        </c:ser>
        <c:marker val="1"/>
        <c:axId val="55175436"/>
        <c:axId val="26816877"/>
      </c:lineChart>
      <c:catAx>
        <c:axId val="55175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16877"/>
        <c:crosses val="autoZero"/>
        <c:auto val="1"/>
        <c:lblOffset val="100"/>
        <c:tickLblSkip val="3"/>
        <c:noMultiLvlLbl val="0"/>
      </c:catAx>
      <c:valAx>
        <c:axId val="26816877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75436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51275"/>
          <c:w val="0.104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104775</xdr:rowOff>
    </xdr:from>
    <xdr:to>
      <xdr:col>21</xdr:col>
      <xdr:colOff>228600</xdr:colOff>
      <xdr:row>42</xdr:row>
      <xdr:rowOff>76200</xdr:rowOff>
    </xdr:to>
    <xdr:graphicFrame>
      <xdr:nvGraphicFramePr>
        <xdr:cNvPr id="1" name="Graphique 1"/>
        <xdr:cNvGraphicFramePr/>
      </xdr:nvGraphicFramePr>
      <xdr:xfrm>
        <a:off x="9324975" y="104775"/>
        <a:ext cx="115919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95250</xdr:rowOff>
    </xdr:from>
    <xdr:to>
      <xdr:col>21</xdr:col>
      <xdr:colOff>285750</xdr:colOff>
      <xdr:row>42</xdr:row>
      <xdr:rowOff>152400</xdr:rowOff>
    </xdr:to>
    <xdr:graphicFrame>
      <xdr:nvGraphicFramePr>
        <xdr:cNvPr id="1" name="Graphique 1"/>
        <xdr:cNvGraphicFramePr/>
      </xdr:nvGraphicFramePr>
      <xdr:xfrm>
        <a:off x="9334500" y="95250"/>
        <a:ext cx="116395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104775</xdr:rowOff>
    </xdr:from>
    <xdr:to>
      <xdr:col>15</xdr:col>
      <xdr:colOff>228600</xdr:colOff>
      <xdr:row>42</xdr:row>
      <xdr:rowOff>123825</xdr:rowOff>
    </xdr:to>
    <xdr:graphicFrame>
      <xdr:nvGraphicFramePr>
        <xdr:cNvPr id="1" name="Graphique 1"/>
        <xdr:cNvGraphicFramePr/>
      </xdr:nvGraphicFramePr>
      <xdr:xfrm>
        <a:off x="66675" y="1076325"/>
        <a:ext cx="115919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43</xdr:row>
      <xdr:rowOff>95250</xdr:rowOff>
    </xdr:from>
    <xdr:to>
      <xdr:col>15</xdr:col>
      <xdr:colOff>247650</xdr:colOff>
      <xdr:row>87</xdr:row>
      <xdr:rowOff>114300</xdr:rowOff>
    </xdr:to>
    <xdr:graphicFrame>
      <xdr:nvGraphicFramePr>
        <xdr:cNvPr id="2" name="Graphique 1"/>
        <xdr:cNvGraphicFramePr/>
      </xdr:nvGraphicFramePr>
      <xdr:xfrm>
        <a:off x="85725" y="7381875"/>
        <a:ext cx="11591925" cy="714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104775</xdr:rowOff>
    </xdr:from>
    <xdr:to>
      <xdr:col>21</xdr:col>
      <xdr:colOff>238125</xdr:colOff>
      <xdr:row>42</xdr:row>
      <xdr:rowOff>76200</xdr:rowOff>
    </xdr:to>
    <xdr:graphicFrame>
      <xdr:nvGraphicFramePr>
        <xdr:cNvPr id="1" name="Graphique 1"/>
        <xdr:cNvGraphicFramePr/>
      </xdr:nvGraphicFramePr>
      <xdr:xfrm>
        <a:off x="9477375" y="104775"/>
        <a:ext cx="115919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104775</xdr:rowOff>
    </xdr:from>
    <xdr:to>
      <xdr:col>21</xdr:col>
      <xdr:colOff>190500</xdr:colOff>
      <xdr:row>42</xdr:row>
      <xdr:rowOff>76200</xdr:rowOff>
    </xdr:to>
    <xdr:graphicFrame>
      <xdr:nvGraphicFramePr>
        <xdr:cNvPr id="1" name="Graphique 1"/>
        <xdr:cNvGraphicFramePr/>
      </xdr:nvGraphicFramePr>
      <xdr:xfrm>
        <a:off x="9286875" y="104775"/>
        <a:ext cx="11591925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95250</xdr:rowOff>
    </xdr:from>
    <xdr:to>
      <xdr:col>20</xdr:col>
      <xdr:colOff>400050</xdr:colOff>
      <xdr:row>43</xdr:row>
      <xdr:rowOff>38100</xdr:rowOff>
    </xdr:to>
    <xdr:graphicFrame>
      <xdr:nvGraphicFramePr>
        <xdr:cNvPr id="1" name="Graphique 1"/>
        <xdr:cNvGraphicFramePr/>
      </xdr:nvGraphicFramePr>
      <xdr:xfrm>
        <a:off x="6124575" y="95250"/>
        <a:ext cx="1175385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20</xdr:col>
      <xdr:colOff>266700</xdr:colOff>
      <xdr:row>43</xdr:row>
      <xdr:rowOff>38100</xdr:rowOff>
    </xdr:to>
    <xdr:graphicFrame>
      <xdr:nvGraphicFramePr>
        <xdr:cNvPr id="1" name="Graphique 1"/>
        <xdr:cNvGraphicFramePr/>
      </xdr:nvGraphicFramePr>
      <xdr:xfrm>
        <a:off x="9324975" y="85725"/>
        <a:ext cx="11620500" cy="723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76200</xdr:rowOff>
    </xdr:from>
    <xdr:to>
      <xdr:col>20</xdr:col>
      <xdr:colOff>257175</xdr:colOff>
      <xdr:row>42</xdr:row>
      <xdr:rowOff>133350</xdr:rowOff>
    </xdr:to>
    <xdr:graphicFrame>
      <xdr:nvGraphicFramePr>
        <xdr:cNvPr id="1" name="Graphique 1"/>
        <xdr:cNvGraphicFramePr/>
      </xdr:nvGraphicFramePr>
      <xdr:xfrm>
        <a:off x="9334500" y="76200"/>
        <a:ext cx="116014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21</xdr:col>
      <xdr:colOff>190500</xdr:colOff>
      <xdr:row>42</xdr:row>
      <xdr:rowOff>152400</xdr:rowOff>
    </xdr:to>
    <xdr:graphicFrame>
      <xdr:nvGraphicFramePr>
        <xdr:cNvPr id="1" name="Graphique 1"/>
        <xdr:cNvGraphicFramePr/>
      </xdr:nvGraphicFramePr>
      <xdr:xfrm>
        <a:off x="9324975" y="85725"/>
        <a:ext cx="1155382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104775</xdr:rowOff>
    </xdr:from>
    <xdr:to>
      <xdr:col>21</xdr:col>
      <xdr:colOff>285750</xdr:colOff>
      <xdr:row>42</xdr:row>
      <xdr:rowOff>104775</xdr:rowOff>
    </xdr:to>
    <xdr:graphicFrame>
      <xdr:nvGraphicFramePr>
        <xdr:cNvPr id="1" name="Graphique 1"/>
        <xdr:cNvGraphicFramePr/>
      </xdr:nvGraphicFramePr>
      <xdr:xfrm>
        <a:off x="9344025" y="104775"/>
        <a:ext cx="116300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95250</xdr:rowOff>
    </xdr:from>
    <xdr:to>
      <xdr:col>21</xdr:col>
      <xdr:colOff>285750</xdr:colOff>
      <xdr:row>42</xdr:row>
      <xdr:rowOff>152400</xdr:rowOff>
    </xdr:to>
    <xdr:graphicFrame>
      <xdr:nvGraphicFramePr>
        <xdr:cNvPr id="1" name="Graphique 1"/>
        <xdr:cNvGraphicFramePr/>
      </xdr:nvGraphicFramePr>
      <xdr:xfrm>
        <a:off x="9334500" y="95250"/>
        <a:ext cx="1163955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7" sqref="E7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/>
      <c r="B2" s="9"/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0</v>
      </c>
      <c r="E2" s="4"/>
      <c r="F2" t="s">
        <v>20</v>
      </c>
    </row>
    <row r="3" spans="1:3" ht="12.75">
      <c r="A3" s="2"/>
      <c r="C3">
        <f>IF(B3&lt;&gt;"",IF((A3-A2)&gt;1,(B3-B2)/(A3-A2),B3-B2),"")</f>
      </c>
    </row>
    <row r="4" spans="1:3" ht="12.75">
      <c r="A4" s="2"/>
      <c r="C4">
        <f aca="true" t="shared" si="0" ref="C4:C32">IF(B4&lt;&gt;"",IF((A4-A3)&gt;1,(B4-B3)/(A4-A3),B4-B3),"")</f>
      </c>
    </row>
    <row r="5" spans="1:3" ht="12.75">
      <c r="A5" s="2"/>
      <c r="C5">
        <f t="shared" si="0"/>
      </c>
    </row>
    <row r="6" spans="1:3" ht="12.75">
      <c r="A6" s="2"/>
      <c r="C6">
        <f t="shared" si="0"/>
      </c>
    </row>
    <row r="7" spans="1:3" ht="12.75">
      <c r="A7" s="2"/>
      <c r="C7">
        <f t="shared" si="0"/>
      </c>
    </row>
    <row r="8" spans="1:3" ht="12.75">
      <c r="A8" s="2"/>
      <c r="C8">
        <f t="shared" si="0"/>
      </c>
    </row>
    <row r="9" spans="1:3" ht="12.75">
      <c r="A9" s="2"/>
      <c r="C9">
        <f t="shared" si="0"/>
      </c>
    </row>
    <row r="10" spans="1:3" ht="12.75">
      <c r="A10" s="2"/>
      <c r="C10">
        <f t="shared" si="0"/>
      </c>
    </row>
    <row r="11" spans="1:3" ht="12.75">
      <c r="A11" s="2"/>
      <c r="C11">
        <f t="shared" si="0"/>
      </c>
    </row>
    <row r="12" spans="1:3" ht="12.75">
      <c r="A12" s="2"/>
      <c r="C12">
        <f t="shared" si="0"/>
      </c>
    </row>
    <row r="13" spans="1:3" ht="12.75">
      <c r="A13" s="2"/>
      <c r="C13">
        <f t="shared" si="0"/>
      </c>
    </row>
    <row r="14" spans="1:3" ht="12.75">
      <c r="A14" s="2"/>
      <c r="C14">
        <f t="shared" si="0"/>
      </c>
    </row>
    <row r="15" spans="1:3" ht="12.75">
      <c r="A15" s="2"/>
      <c r="C15">
        <f t="shared" si="0"/>
      </c>
    </row>
    <row r="16" spans="1:3" ht="12.75">
      <c r="A16" s="2"/>
      <c r="C16">
        <f t="shared" si="0"/>
      </c>
    </row>
    <row r="17" spans="1:3" ht="12.75">
      <c r="A17" s="2"/>
      <c r="C17">
        <f t="shared" si="0"/>
      </c>
    </row>
    <row r="18" spans="1:3" ht="12.75">
      <c r="A18" s="2"/>
      <c r="C18">
        <f t="shared" si="0"/>
      </c>
    </row>
    <row r="19" spans="1:3" ht="12.75">
      <c r="A19" s="2"/>
      <c r="C19">
        <f t="shared" si="0"/>
      </c>
    </row>
    <row r="20" spans="1:3" ht="12.75">
      <c r="A20" s="2"/>
      <c r="C20">
        <f t="shared" si="0"/>
      </c>
    </row>
    <row r="21" spans="1:3" ht="12.75">
      <c r="A21" s="2"/>
      <c r="C21">
        <f t="shared" si="0"/>
      </c>
    </row>
    <row r="22" spans="1:3" ht="12.75">
      <c r="A22" s="2"/>
      <c r="C22">
        <f t="shared" si="0"/>
      </c>
    </row>
    <row r="23" spans="1:3" ht="12.75">
      <c r="A23" s="2"/>
      <c r="C23">
        <f t="shared" si="0"/>
      </c>
    </row>
    <row r="24" spans="1:3" ht="12.75">
      <c r="A24" s="2"/>
      <c r="C24">
        <f t="shared" si="0"/>
      </c>
    </row>
    <row r="25" spans="1:3" ht="12.75">
      <c r="A25" s="2"/>
      <c r="C25">
        <f t="shared" si="0"/>
      </c>
    </row>
    <row r="26" spans="1:3" ht="12.75">
      <c r="A26" s="2"/>
      <c r="C26">
        <f t="shared" si="0"/>
      </c>
    </row>
    <row r="27" spans="1:3" ht="12.75">
      <c r="A27" s="2"/>
      <c r="C27">
        <f t="shared" si="0"/>
      </c>
    </row>
    <row r="28" spans="1:3" ht="12.75">
      <c r="A28" s="2"/>
      <c r="C28">
        <f t="shared" si="0"/>
      </c>
    </row>
    <row r="29" spans="1:3" ht="12.75">
      <c r="A29" s="2"/>
      <c r="C29">
        <f t="shared" si="0"/>
      </c>
    </row>
    <row r="30" spans="1:3" ht="12.75">
      <c r="A30" s="2"/>
      <c r="C30">
        <f t="shared" si="0"/>
      </c>
    </row>
    <row r="31" spans="1:3" ht="12.75">
      <c r="A31" s="2"/>
      <c r="C31">
        <f t="shared" si="0"/>
      </c>
    </row>
    <row r="32" spans="1:3" ht="12.75">
      <c r="A32" s="2"/>
      <c r="C32">
        <f t="shared" si="0"/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IF(B2&lt;&gt;"",INDIRECT("B"&amp;(32-COUNTBLANK(B1:B32)))-B2,0)</f>
        <v>0</v>
      </c>
      <c r="C35" s="8">
        <f ca="1">IF(OR(C2&gt;0,C3&lt;&gt;""),B35/(INDIRECT("A"&amp;32-COUNTBLANK(A2:A32))-A2),0)</f>
        <v>0</v>
      </c>
      <c r="D35" s="4" t="s">
        <v>9</v>
      </c>
    </row>
    <row r="36" ht="12.75">
      <c r="C36" s="9"/>
    </row>
  </sheetData>
  <sheetProtection/>
  <mergeCells count="1">
    <mergeCell ref="A33:D33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:A6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</cols>
  <sheetData>
    <row r="1" spans="1:6" s="5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 t="s">
        <v>248</v>
      </c>
      <c r="B2">
        <v>2830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11.5</v>
      </c>
      <c r="D2" s="4" t="s">
        <v>27</v>
      </c>
      <c r="E2" t="s">
        <v>249</v>
      </c>
      <c r="F2" s="4" t="s">
        <v>11</v>
      </c>
    </row>
    <row r="3" spans="1:4" ht="12.75">
      <c r="A3" s="2" t="s">
        <v>250</v>
      </c>
      <c r="B3" s="9">
        <v>2858</v>
      </c>
      <c r="C3" s="12">
        <f>IF(B3&lt;&gt;"",IF(B3&lt;B2,IF((A3-A2)&gt;1,((B3+10000)-B2)/(A3-A2),(B3+10000)-B2),IF((A3-A2)&gt;1,(B3-B2)/(A3-A2),B3-B2)),"")</f>
        <v>28</v>
      </c>
      <c r="D3" s="4" t="s">
        <v>34</v>
      </c>
    </row>
    <row r="4" spans="1:4" ht="12.75">
      <c r="A4" s="2" t="s">
        <v>251</v>
      </c>
      <c r="B4">
        <v>2883</v>
      </c>
      <c r="C4" s="12">
        <f aca="true" t="shared" si="0" ref="C4:C31">IF(B4&lt;&gt;"",IF(B4&lt;B3,IF((A4-A3)&gt;1,((B4+10000)-B3)/(A4-A3),(B4+10000)-B3),IF((A4-A3)&gt;1,(B4-B3)/(A4-A3),B4-B3)),"")</f>
        <v>25</v>
      </c>
      <c r="D4" s="4" t="s">
        <v>252</v>
      </c>
    </row>
    <row r="5" spans="1:5" ht="12.75">
      <c r="A5" s="2" t="s">
        <v>253</v>
      </c>
      <c r="B5">
        <v>2907</v>
      </c>
      <c r="C5" s="12">
        <f t="shared" si="0"/>
        <v>24</v>
      </c>
      <c r="D5" s="4" t="s">
        <v>46</v>
      </c>
      <c r="E5" s="4"/>
    </row>
    <row r="6" spans="1:5" ht="12.75">
      <c r="A6" s="2" t="s">
        <v>254</v>
      </c>
      <c r="B6">
        <v>2956</v>
      </c>
      <c r="C6" s="12">
        <f t="shared" si="0"/>
        <v>24.5</v>
      </c>
      <c r="D6" s="4" t="s">
        <v>46</v>
      </c>
      <c r="E6" t="s">
        <v>50</v>
      </c>
    </row>
    <row r="7" spans="1:4" ht="12.75">
      <c r="A7" s="2"/>
      <c r="C7" s="12">
        <f t="shared" si="0"/>
      </c>
      <c r="D7" s="4"/>
    </row>
    <row r="8" spans="1:4" ht="12.75">
      <c r="A8" s="2"/>
      <c r="C8" s="12">
        <f t="shared" si="0"/>
      </c>
      <c r="D8" s="4"/>
    </row>
    <row r="9" spans="1:4" ht="12.75">
      <c r="A9" s="2"/>
      <c r="C9" s="12">
        <f t="shared" si="0"/>
      </c>
      <c r="D9" s="4"/>
    </row>
    <row r="10" spans="1:4" ht="12.75">
      <c r="A10" s="2"/>
      <c r="C10" s="12">
        <f t="shared" si="0"/>
      </c>
      <c r="D10" s="4"/>
    </row>
    <row r="11" spans="1:4" ht="12.75">
      <c r="A11" s="2"/>
      <c r="C11" s="12">
        <f t="shared" si="0"/>
      </c>
      <c r="D11" s="4"/>
    </row>
    <row r="12" spans="1:4" ht="12.75">
      <c r="A12" s="2"/>
      <c r="C12" s="12">
        <f t="shared" si="0"/>
      </c>
      <c r="D12" s="4"/>
    </row>
    <row r="13" spans="1:4" ht="12.75">
      <c r="A13" s="2"/>
      <c r="C13" s="12">
        <f t="shared" si="0"/>
      </c>
      <c r="D13" s="4"/>
    </row>
    <row r="14" spans="1:4" ht="12.75">
      <c r="A14" s="2"/>
      <c r="C14" s="12">
        <f t="shared" si="0"/>
      </c>
      <c r="D14" s="4"/>
    </row>
    <row r="15" spans="1:4" ht="12.75">
      <c r="A15" s="2"/>
      <c r="C15" s="12">
        <f t="shared" si="0"/>
      </c>
      <c r="D15" s="4"/>
    </row>
    <row r="16" spans="1:4" ht="12.75">
      <c r="A16" s="2"/>
      <c r="C16" s="12">
        <f t="shared" si="0"/>
      </c>
      <c r="D16" s="4"/>
    </row>
    <row r="17" spans="1:4" ht="12.75">
      <c r="A17" s="2"/>
      <c r="C17" s="12">
        <f t="shared" si="0"/>
      </c>
      <c r="D17" s="4"/>
    </row>
    <row r="18" spans="1:5" ht="12.75">
      <c r="A18" s="2"/>
      <c r="C18" s="12">
        <f t="shared" si="0"/>
      </c>
      <c r="D18" s="4"/>
      <c r="E18" s="4"/>
    </row>
    <row r="19" spans="1:4" ht="12.75">
      <c r="A19" s="2"/>
      <c r="C19" s="12">
        <f t="shared" si="0"/>
      </c>
      <c r="D19" s="4"/>
    </row>
    <row r="20" spans="1:5" ht="12.75">
      <c r="A20" s="2"/>
      <c r="C20" s="12">
        <f t="shared" si="0"/>
      </c>
      <c r="D20" s="4"/>
      <c r="E20" s="4"/>
    </row>
    <row r="21" spans="1:4" ht="12.75">
      <c r="A21" s="2"/>
      <c r="C21" s="12">
        <f t="shared" si="0"/>
      </c>
      <c r="D21" s="4"/>
    </row>
    <row r="22" spans="1:4" ht="12.75">
      <c r="A22" s="2"/>
      <c r="C22" s="12">
        <f t="shared" si="0"/>
      </c>
      <c r="D22" s="4"/>
    </row>
    <row r="23" spans="1:4" ht="12.75">
      <c r="A23" s="2"/>
      <c r="C23" s="12">
        <f t="shared" si="0"/>
      </c>
      <c r="D23" s="4"/>
    </row>
    <row r="24" spans="1:3" ht="12.75">
      <c r="A24" s="2"/>
      <c r="C24" s="12">
        <f t="shared" si="0"/>
      </c>
    </row>
    <row r="25" spans="1:3" ht="12.75">
      <c r="A25" s="2"/>
      <c r="C25" s="12">
        <f t="shared" si="0"/>
      </c>
    </row>
    <row r="26" spans="1:3" ht="12.75">
      <c r="A26" s="2"/>
      <c r="C26" s="12">
        <f t="shared" si="0"/>
      </c>
    </row>
    <row r="27" spans="1:3" ht="12.75">
      <c r="A27" s="2"/>
      <c r="C27" s="12">
        <f t="shared" si="0"/>
      </c>
    </row>
    <row r="28" spans="1:3" ht="12.75">
      <c r="A28" s="2"/>
      <c r="C28" s="12">
        <f t="shared" si="0"/>
      </c>
    </row>
    <row r="29" spans="1:3" ht="12.75">
      <c r="A29" s="2"/>
      <c r="C29" s="12">
        <f t="shared" si="0"/>
      </c>
    </row>
    <row r="30" spans="1:3" ht="12.75">
      <c r="A30" s="2"/>
      <c r="C30" s="12">
        <f t="shared" si="0"/>
      </c>
    </row>
    <row r="31" ht="12.75">
      <c r="C31" s="12">
        <f t="shared" si="0"/>
      </c>
    </row>
    <row r="32" ht="12.75">
      <c r="C32" s="1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126</v>
      </c>
      <c r="C35" s="8">
        <f ca="1">IF(OR(C2&gt;0,C3&lt;&gt;""),B35/(INDIRECT("A"&amp;32-COUNTBLANK(A2:A32))-A2),0)</f>
        <v>25.2</v>
      </c>
      <c r="D35" s="4" t="s">
        <v>9</v>
      </c>
    </row>
  </sheetData>
  <sheetProtection/>
  <mergeCells count="1">
    <mergeCell ref="A33:D3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K4" sqref="K4"/>
    </sheetView>
  </sheetViews>
  <sheetFormatPr defaultColWidth="11.421875" defaultRowHeight="12.75"/>
  <sheetData>
    <row r="1" spans="1:18" ht="12.75">
      <c r="A1" s="15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2" ht="12.75">
      <c r="A2" t="s">
        <v>13</v>
      </c>
      <c r="B2" s="4" t="s">
        <v>22</v>
      </c>
      <c r="C2" s="4" t="s">
        <v>21</v>
      </c>
      <c r="D2" s="4" t="s">
        <v>23</v>
      </c>
      <c r="E2" s="13" t="s">
        <v>24</v>
      </c>
      <c r="F2" s="13" t="s">
        <v>15</v>
      </c>
      <c r="G2" s="13" t="s">
        <v>16</v>
      </c>
      <c r="H2" s="13" t="s">
        <v>17</v>
      </c>
      <c r="I2" s="13" t="s">
        <v>11</v>
      </c>
      <c r="J2" s="13" t="s">
        <v>18</v>
      </c>
      <c r="K2" s="13" t="s">
        <v>25</v>
      </c>
      <c r="L2" s="4" t="s">
        <v>19</v>
      </c>
    </row>
    <row r="3" spans="1:16" ht="25.5">
      <c r="A3" s="5" t="s">
        <v>14</v>
      </c>
      <c r="B3" s="6">
        <f ca="1">IF(B2&lt;&gt;"",INDIRECT($B$2&amp;"!B35"),"")</f>
        <v>0</v>
      </c>
      <c r="C3" s="6">
        <f ca="1">IF(C2&lt;&gt;"",INDIRECT($C$2&amp;"!B35"),"")</f>
        <v>272</v>
      </c>
      <c r="D3" s="6">
        <f ca="1">IF(D2&lt;&gt;"",INDIRECT($D$2&amp;"!B35"),"")</f>
        <v>596</v>
      </c>
      <c r="E3" s="6">
        <f ca="1">IF(E2&lt;&gt;"",INDIRECT($E$2&amp;"!B35"),"")</f>
        <v>634</v>
      </c>
      <c r="F3" s="6">
        <f ca="1">IF(F2&lt;&gt;"",INDIRECT($F$2&amp;"!B35"),"")</f>
        <v>729</v>
      </c>
      <c r="G3" s="6">
        <f ca="1">IF(G2&lt;&gt;"",INDIRECT($G$2&amp;"!B35"),"")</f>
        <v>706</v>
      </c>
      <c r="H3" s="6">
        <f ca="1">IF(H2&lt;&gt;"",INDIRECT($H$2&amp;"!B35"),"")</f>
        <v>763</v>
      </c>
      <c r="I3" s="6">
        <f ca="1">IF(I2&lt;&gt;"",INDIRECT($I$2&amp;"!B35"),"")</f>
        <v>751</v>
      </c>
      <c r="J3" s="6">
        <f ca="1">IF(J2&lt;&gt;"",INDIRECT($J$2&amp;"!B35"),"")</f>
        <v>434</v>
      </c>
      <c r="K3" s="6">
        <f ca="1">IF(K2&lt;&gt;"",INDIRECT($K$2&amp;"!B35"),"")</f>
        <v>126</v>
      </c>
      <c r="L3" s="6">
        <f>SUM(B3:I3)</f>
        <v>4451</v>
      </c>
      <c r="M3" s="6">
        <f ca="1">IF(M2&lt;&gt;"",INDIRECT(M2&amp;"!B35"),"")</f>
      </c>
      <c r="N3" s="6">
        <f ca="1">IF(N2&lt;&gt;"",INDIRECT(N2&amp;"!B35"),"")</f>
      </c>
      <c r="O3" s="6">
        <f ca="1">IF(O2&lt;&gt;"",INDIRECT(O2&amp;"!B35"),"")</f>
      </c>
      <c r="P3" s="6">
        <f ca="1">IF(P2&lt;&gt;"",INDIRECT(P2&amp;"!B35"),"")</f>
      </c>
    </row>
    <row r="4" spans="1:11" ht="25.5">
      <c r="A4" s="5" t="s">
        <v>8</v>
      </c>
      <c r="B4" s="8">
        <f ca="1">IF(B3&lt;&gt;"",INDIRECT($B$2&amp;"!C35"),"")</f>
        <v>0</v>
      </c>
      <c r="C4" s="8">
        <f ca="1">IF(C3&lt;&gt;"",INDIRECT($C$2&amp;"!C35"),"")</f>
        <v>17</v>
      </c>
      <c r="D4" s="8">
        <f ca="1">IF(D3&lt;&gt;"",INDIRECT($D$2&amp;"!C35"),"")</f>
        <v>23.84</v>
      </c>
      <c r="E4" s="8">
        <f ca="1">IF(E3&lt;&gt;"",INDIRECT($E$2&amp;"!C35"),"")</f>
        <v>24.384615384615383</v>
      </c>
      <c r="F4" s="8">
        <f ca="1">IF(F3&lt;&gt;"",INDIRECT($F$2&amp;"!C35"),"")</f>
        <v>25.137931034482758</v>
      </c>
      <c r="G4" s="8">
        <f ca="1">IF(G3&lt;&gt;"",INDIRECT($G$2&amp;"!C35"),"")</f>
        <v>25.214285714285715</v>
      </c>
      <c r="H4" s="8">
        <f ca="1">IF(H3&lt;&gt;"",INDIRECT($H$2&amp;"!C35"),"")</f>
        <v>25.433333333333334</v>
      </c>
      <c r="I4" s="8">
        <f ca="1">IF(I3&lt;&gt;"",INDIRECT($I$2&amp;"!C35"),"")</f>
        <v>25.896551724137932</v>
      </c>
      <c r="J4" s="8">
        <f ca="1">IF(J3&lt;&gt;"",INDIRECT($J$2&amp;"!C35"),"")</f>
        <v>20.666666666666668</v>
      </c>
      <c r="K4" s="8">
        <f ca="1">IF(K3&lt;&gt;"",INDIRECT($K$2&amp;"!C35"),"")</f>
        <v>25.2</v>
      </c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G1">
      <selection activeCell="A2" sqref="A2:A15"/>
    </sheetView>
  </sheetViews>
  <sheetFormatPr defaultColWidth="11.421875" defaultRowHeight="12.75"/>
  <cols>
    <col min="2" max="2" width="14.00390625" style="0" bestFit="1" customWidth="1"/>
    <col min="4" max="4" width="13.57421875" style="0" customWidth="1"/>
    <col min="5" max="5" width="68.57421875" style="0" customWidth="1"/>
    <col min="6" max="6" width="22.00390625" style="0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 t="s">
        <v>26</v>
      </c>
      <c r="B2">
        <v>7581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0</v>
      </c>
      <c r="D2" s="4" t="s">
        <v>27</v>
      </c>
      <c r="E2" s="4" t="s">
        <v>28</v>
      </c>
      <c r="F2" s="4" t="s">
        <v>22</v>
      </c>
    </row>
    <row r="3" spans="1:5" ht="12.75">
      <c r="A3" s="2" t="s">
        <v>29</v>
      </c>
      <c r="B3">
        <v>7589</v>
      </c>
      <c r="C3" s="12">
        <f>IF(B3&lt;&gt;"",IF(B3&lt;B2,IF((A3-A2)&gt;1,((B3+10000)-B2)/(A3-A2),(B3+10000)-B2),IF((A3-A2)&gt;1,(B3-B2)/(A3-A2),B3-B2)),"")</f>
        <v>2</v>
      </c>
      <c r="D3" s="4" t="s">
        <v>27</v>
      </c>
      <c r="E3" t="s">
        <v>30</v>
      </c>
    </row>
    <row r="4" spans="1:5" ht="12.75">
      <c r="A4" s="2" t="s">
        <v>31</v>
      </c>
      <c r="B4">
        <v>7598</v>
      </c>
      <c r="C4" s="12">
        <f aca="true" t="shared" si="0" ref="C4:C31">IF(B4&lt;&gt;"",IF(B4&lt;B3,IF((A4-A3)&gt;1,((B4+10000)-B3)/(A4-A3),(B4+10000)-B3),IF((A4-A3)&gt;1,(B4-B3)/(A4-A3),B4-B3)),"")</f>
        <v>9</v>
      </c>
      <c r="D4" s="4" t="s">
        <v>27</v>
      </c>
      <c r="E4" t="s">
        <v>30</v>
      </c>
    </row>
    <row r="5" spans="1:4" ht="12.75">
      <c r="A5" s="2" t="s">
        <v>32</v>
      </c>
      <c r="B5">
        <v>7617</v>
      </c>
      <c r="C5" s="12">
        <f t="shared" si="0"/>
        <v>19</v>
      </c>
      <c r="D5" s="4" t="s">
        <v>27</v>
      </c>
    </row>
    <row r="6" spans="1:4" ht="12.75">
      <c r="A6" s="2" t="s">
        <v>33</v>
      </c>
      <c r="B6">
        <v>7641</v>
      </c>
      <c r="C6" s="12">
        <f t="shared" si="0"/>
        <v>24</v>
      </c>
      <c r="D6" s="4" t="s">
        <v>34</v>
      </c>
    </row>
    <row r="7" spans="1:4" ht="12.75">
      <c r="A7" s="2" t="s">
        <v>35</v>
      </c>
      <c r="B7">
        <v>7666</v>
      </c>
      <c r="C7" s="12">
        <f t="shared" si="0"/>
        <v>25</v>
      </c>
      <c r="D7" s="4" t="s">
        <v>36</v>
      </c>
    </row>
    <row r="8" spans="1:5" ht="12.75">
      <c r="A8" s="2" t="s">
        <v>37</v>
      </c>
      <c r="B8">
        <v>7685</v>
      </c>
      <c r="C8" s="12">
        <f t="shared" si="0"/>
        <v>19</v>
      </c>
      <c r="D8" s="4" t="s">
        <v>36</v>
      </c>
      <c r="E8" s="4" t="s">
        <v>38</v>
      </c>
    </row>
    <row r="9" spans="1:4" ht="12.75">
      <c r="A9" s="2" t="s">
        <v>39</v>
      </c>
      <c r="B9">
        <v>7711</v>
      </c>
      <c r="C9" s="12">
        <f t="shared" si="0"/>
        <v>26</v>
      </c>
      <c r="D9" s="4" t="s">
        <v>40</v>
      </c>
    </row>
    <row r="10" spans="1:4" ht="12.75">
      <c r="A10" s="2" t="s">
        <v>41</v>
      </c>
      <c r="B10">
        <v>7737</v>
      </c>
      <c r="C10" s="12">
        <f t="shared" si="0"/>
        <v>26</v>
      </c>
      <c r="D10" s="4" t="s">
        <v>40</v>
      </c>
    </row>
    <row r="11" spans="1:4" ht="12.75">
      <c r="A11" s="2" t="s">
        <v>42</v>
      </c>
      <c r="B11">
        <v>7763</v>
      </c>
      <c r="C11" s="12">
        <f t="shared" si="0"/>
        <v>26</v>
      </c>
      <c r="D11" s="4" t="s">
        <v>40</v>
      </c>
    </row>
    <row r="12" spans="1:4" ht="12.75">
      <c r="A12" s="2" t="s">
        <v>43</v>
      </c>
      <c r="B12">
        <v>7788</v>
      </c>
      <c r="C12" s="12">
        <f t="shared" si="0"/>
        <v>25</v>
      </c>
      <c r="D12" s="4" t="s">
        <v>44</v>
      </c>
    </row>
    <row r="13" spans="1:5" ht="12.75">
      <c r="A13" s="2" t="s">
        <v>45</v>
      </c>
      <c r="B13">
        <v>7812</v>
      </c>
      <c r="C13" s="12">
        <f t="shared" si="0"/>
        <v>24</v>
      </c>
      <c r="D13" s="4" t="s">
        <v>46</v>
      </c>
      <c r="E13" s="4"/>
    </row>
    <row r="14" spans="1:4" ht="12.75">
      <c r="A14" s="2" t="s">
        <v>47</v>
      </c>
      <c r="B14">
        <v>7833</v>
      </c>
      <c r="C14" s="12">
        <f t="shared" si="0"/>
        <v>21</v>
      </c>
      <c r="D14" s="4" t="s">
        <v>40</v>
      </c>
    </row>
    <row r="15" spans="1:4" ht="12.75">
      <c r="A15" s="2" t="s">
        <v>48</v>
      </c>
      <c r="B15">
        <v>7853</v>
      </c>
      <c r="C15" s="12">
        <f t="shared" si="0"/>
        <v>20</v>
      </c>
      <c r="D15" s="4" t="s">
        <v>36</v>
      </c>
    </row>
    <row r="16" spans="1:4" ht="12.75">
      <c r="A16" s="2"/>
      <c r="C16" s="12">
        <f t="shared" si="0"/>
      </c>
      <c r="D16" s="4"/>
    </row>
    <row r="17" spans="1:4" ht="12.75">
      <c r="A17" s="2"/>
      <c r="C17" s="12">
        <f t="shared" si="0"/>
      </c>
      <c r="D17" s="4"/>
    </row>
    <row r="18" spans="1:3" ht="12.75">
      <c r="A18" s="2"/>
      <c r="C18" s="12">
        <f t="shared" si="0"/>
      </c>
    </row>
    <row r="19" spans="1:3" ht="12.75">
      <c r="A19" s="2"/>
      <c r="C19" s="12">
        <f t="shared" si="0"/>
      </c>
    </row>
    <row r="20" spans="1:3" ht="12.75">
      <c r="A20" s="2"/>
      <c r="C20" s="12">
        <f t="shared" si="0"/>
      </c>
    </row>
    <row r="21" spans="1:3" ht="12.75">
      <c r="A21" s="2"/>
      <c r="C21" s="12">
        <f t="shared" si="0"/>
      </c>
    </row>
    <row r="22" spans="1:3" ht="12.75">
      <c r="A22" s="2"/>
      <c r="C22" s="12">
        <f t="shared" si="0"/>
      </c>
    </row>
    <row r="23" spans="1:3" ht="12.75">
      <c r="A23" s="2"/>
      <c r="C23" s="12">
        <f t="shared" si="0"/>
      </c>
    </row>
    <row r="24" spans="1:3" ht="12.75">
      <c r="A24" s="2"/>
      <c r="C24" s="12">
        <f t="shared" si="0"/>
      </c>
    </row>
    <row r="25" spans="1:3" ht="12.75">
      <c r="A25" s="2"/>
      <c r="C25" s="12">
        <f t="shared" si="0"/>
      </c>
    </row>
    <row r="26" spans="1:3" ht="12.75">
      <c r="A26" s="2"/>
      <c r="C26" s="12">
        <f t="shared" si="0"/>
      </c>
    </row>
    <row r="27" spans="1:3" ht="12.75">
      <c r="A27" s="2"/>
      <c r="C27" s="12">
        <f t="shared" si="0"/>
      </c>
    </row>
    <row r="28" spans="1:3" ht="12.75">
      <c r="A28" s="2"/>
      <c r="C28" s="12">
        <f t="shared" si="0"/>
      </c>
    </row>
    <row r="29" spans="1:3" ht="12.75">
      <c r="A29" s="2"/>
      <c r="C29" s="12">
        <f t="shared" si="0"/>
      </c>
    </row>
    <row r="30" spans="1:3" ht="12.75">
      <c r="A30" s="2"/>
      <c r="C30" s="12">
        <f t="shared" si="0"/>
      </c>
    </row>
    <row r="31" spans="1:3" ht="12.75">
      <c r="A31" s="2"/>
      <c r="C31" s="12">
        <f t="shared" si="0"/>
      </c>
    </row>
    <row r="32" spans="1:3" ht="12.75">
      <c r="A32" s="2"/>
      <c r="C32" s="1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272</v>
      </c>
      <c r="C35" s="8">
        <f ca="1">IF(OR(C2&gt;0,C3&lt;&gt;""),B35/(INDIRECT("A"&amp;32-COUNTBLANK(A2:A32))-A2),0)</f>
        <v>17</v>
      </c>
      <c r="D35" s="4" t="s">
        <v>9</v>
      </c>
    </row>
    <row r="36" ht="12.75">
      <c r="C36" s="9"/>
    </row>
  </sheetData>
  <sheetProtection/>
  <mergeCells count="1">
    <mergeCell ref="A33:D3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43" sqref="D43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</cols>
  <sheetData>
    <row r="1" spans="1:6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 t="s">
        <v>49</v>
      </c>
      <c r="B2">
        <v>7923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17.5</v>
      </c>
      <c r="D2" t="s">
        <v>27</v>
      </c>
      <c r="E2" s="4" t="s">
        <v>50</v>
      </c>
      <c r="F2" t="s">
        <v>21</v>
      </c>
    </row>
    <row r="3" spans="1:5" ht="12.75">
      <c r="A3" s="2" t="s">
        <v>51</v>
      </c>
      <c r="B3">
        <v>7943</v>
      </c>
      <c r="C3" s="12">
        <f>IF(B3&lt;&gt;"",IF(B3&lt;B2,IF((A3-A2)&gt;1,((B3+10000)-B2)/(A3-A2),(B3+10000)-B2),IF((A3-A2)&gt;1,(B3-B2)/(A3-A2),B3-B2)),"")</f>
        <v>20</v>
      </c>
      <c r="D3" s="4" t="s">
        <v>52</v>
      </c>
      <c r="E3" t="s">
        <v>53</v>
      </c>
    </row>
    <row r="4" spans="1:5" ht="12.75">
      <c r="A4" s="2" t="s">
        <v>54</v>
      </c>
      <c r="B4">
        <v>7966</v>
      </c>
      <c r="C4" s="12">
        <f aca="true" t="shared" si="0" ref="C4:C31">IF(B4&lt;&gt;"",IF(B4&lt;B3,IF((A4-A3)&gt;1,((B4+10000)-B3)/(A4-A3),(B4+10000)-B3),IF((A4-A3)&gt;1,(B4-B3)/(A4-A3),B4-B3)),"")</f>
        <v>23</v>
      </c>
      <c r="D4" s="4" t="s">
        <v>55</v>
      </c>
      <c r="E4" t="s">
        <v>50</v>
      </c>
    </row>
    <row r="5" spans="1:5" ht="12.75">
      <c r="A5" s="2" t="s">
        <v>56</v>
      </c>
      <c r="B5">
        <v>7989</v>
      </c>
      <c r="C5" s="12">
        <f t="shared" si="0"/>
        <v>23</v>
      </c>
      <c r="D5" s="4" t="s">
        <v>36</v>
      </c>
      <c r="E5" t="s">
        <v>50</v>
      </c>
    </row>
    <row r="6" spans="1:5" ht="12.75">
      <c r="A6" s="2" t="s">
        <v>57</v>
      </c>
      <c r="B6">
        <v>8012</v>
      </c>
      <c r="C6" s="12">
        <f t="shared" si="0"/>
        <v>23</v>
      </c>
      <c r="D6" s="4" t="s">
        <v>58</v>
      </c>
      <c r="E6" t="s">
        <v>53</v>
      </c>
    </row>
    <row r="7" spans="1:4" ht="12.75">
      <c r="A7" s="2" t="s">
        <v>59</v>
      </c>
      <c r="B7">
        <v>8035</v>
      </c>
      <c r="C7" s="12">
        <f t="shared" si="0"/>
        <v>23</v>
      </c>
      <c r="D7" s="4" t="s">
        <v>40</v>
      </c>
    </row>
    <row r="8" spans="1:4" ht="12.75">
      <c r="A8" s="2" t="s">
        <v>60</v>
      </c>
      <c r="B8">
        <v>8061</v>
      </c>
      <c r="C8" s="12">
        <f t="shared" si="0"/>
        <v>26</v>
      </c>
      <c r="D8" s="4" t="s">
        <v>52</v>
      </c>
    </row>
    <row r="9" spans="1:4" ht="12.75">
      <c r="A9" s="2" t="s">
        <v>61</v>
      </c>
      <c r="B9">
        <v>8086</v>
      </c>
      <c r="C9" s="12">
        <f t="shared" si="0"/>
        <v>25</v>
      </c>
      <c r="D9" s="4" t="s">
        <v>46</v>
      </c>
    </row>
    <row r="10" spans="1:4" ht="12.75">
      <c r="A10" s="2" t="s">
        <v>62</v>
      </c>
      <c r="B10">
        <v>8110</v>
      </c>
      <c r="C10" s="12">
        <f t="shared" si="0"/>
        <v>24</v>
      </c>
      <c r="D10" s="4" t="s">
        <v>40</v>
      </c>
    </row>
    <row r="11" spans="1:4" ht="12.75">
      <c r="A11" s="2" t="s">
        <v>63</v>
      </c>
      <c r="B11">
        <v>8134</v>
      </c>
      <c r="C11" s="12">
        <f t="shared" si="0"/>
        <v>24</v>
      </c>
      <c r="D11" s="4" t="s">
        <v>40</v>
      </c>
    </row>
    <row r="12" spans="1:4" ht="12.75">
      <c r="A12" s="2" t="s">
        <v>64</v>
      </c>
      <c r="B12">
        <v>8186</v>
      </c>
      <c r="C12" s="12">
        <f t="shared" si="0"/>
        <v>26</v>
      </c>
      <c r="D12" s="4" t="s">
        <v>65</v>
      </c>
    </row>
    <row r="13" spans="1:4" ht="12.75">
      <c r="A13" s="2" t="s">
        <v>66</v>
      </c>
      <c r="B13">
        <v>8207</v>
      </c>
      <c r="C13" s="12">
        <f t="shared" si="0"/>
        <v>21</v>
      </c>
      <c r="D13" s="4" t="s">
        <v>40</v>
      </c>
    </row>
    <row r="14" spans="1:4" ht="12.75">
      <c r="A14" s="2" t="s">
        <v>67</v>
      </c>
      <c r="B14">
        <v>8231</v>
      </c>
      <c r="C14" s="12">
        <f t="shared" si="0"/>
        <v>24</v>
      </c>
      <c r="D14" s="4" t="s">
        <v>40</v>
      </c>
    </row>
    <row r="15" spans="1:4" ht="12.75">
      <c r="A15" s="2" t="s">
        <v>68</v>
      </c>
      <c r="B15">
        <v>8255</v>
      </c>
      <c r="C15" s="12">
        <f t="shared" si="0"/>
        <v>24</v>
      </c>
      <c r="D15" s="4" t="s">
        <v>46</v>
      </c>
    </row>
    <row r="16" spans="1:4" ht="12.75">
      <c r="A16" s="2" t="s">
        <v>69</v>
      </c>
      <c r="B16">
        <v>8280</v>
      </c>
      <c r="C16" s="12">
        <f t="shared" si="0"/>
        <v>25</v>
      </c>
      <c r="D16" s="4" t="s">
        <v>46</v>
      </c>
    </row>
    <row r="17" spans="1:4" ht="12.75">
      <c r="A17" s="2" t="s">
        <v>70</v>
      </c>
      <c r="B17">
        <v>8303</v>
      </c>
      <c r="C17" s="12">
        <f t="shared" si="0"/>
        <v>23</v>
      </c>
      <c r="D17" s="4" t="s">
        <v>46</v>
      </c>
    </row>
    <row r="18" spans="1:4" ht="12.75">
      <c r="A18" s="2" t="s">
        <v>71</v>
      </c>
      <c r="B18">
        <v>8328</v>
      </c>
      <c r="C18" s="12">
        <f t="shared" si="0"/>
        <v>25</v>
      </c>
      <c r="D18" s="4" t="s">
        <v>46</v>
      </c>
    </row>
    <row r="19" spans="1:4" ht="12.75">
      <c r="A19" s="2" t="s">
        <v>72</v>
      </c>
      <c r="B19">
        <v>8351</v>
      </c>
      <c r="C19" s="12">
        <f t="shared" si="0"/>
        <v>23</v>
      </c>
      <c r="D19" s="4" t="s">
        <v>46</v>
      </c>
    </row>
    <row r="20" spans="1:4" ht="12.75">
      <c r="A20" s="2" t="s">
        <v>73</v>
      </c>
      <c r="B20">
        <v>8376</v>
      </c>
      <c r="C20" s="12">
        <f t="shared" si="0"/>
        <v>25</v>
      </c>
      <c r="D20" s="4" t="s">
        <v>36</v>
      </c>
    </row>
    <row r="21" spans="1:4" ht="12.75">
      <c r="A21" s="2" t="s">
        <v>74</v>
      </c>
      <c r="B21">
        <v>8448</v>
      </c>
      <c r="C21" s="12">
        <f t="shared" si="0"/>
        <v>24</v>
      </c>
      <c r="D21" s="4" t="s">
        <v>40</v>
      </c>
    </row>
    <row r="22" spans="1:4" ht="12.75">
      <c r="A22" s="2" t="s">
        <v>75</v>
      </c>
      <c r="B22">
        <v>8471</v>
      </c>
      <c r="C22" s="12">
        <f t="shared" si="0"/>
        <v>23</v>
      </c>
      <c r="D22" s="4" t="s">
        <v>76</v>
      </c>
    </row>
    <row r="23" spans="1:4" ht="12.75">
      <c r="A23" s="2" t="s">
        <v>77</v>
      </c>
      <c r="B23">
        <v>8495</v>
      </c>
      <c r="C23" s="12">
        <f t="shared" si="0"/>
        <v>24</v>
      </c>
      <c r="D23" s="4" t="s">
        <v>46</v>
      </c>
    </row>
    <row r="24" spans="1:4" ht="12.75">
      <c r="A24" s="2" t="s">
        <v>78</v>
      </c>
      <c r="B24">
        <v>8519</v>
      </c>
      <c r="C24" s="12">
        <f t="shared" si="0"/>
        <v>24</v>
      </c>
      <c r="D24" s="4" t="s">
        <v>52</v>
      </c>
    </row>
    <row r="25" spans="1:4" ht="12.75">
      <c r="A25" s="2"/>
      <c r="C25" s="12">
        <f t="shared" si="0"/>
      </c>
      <c r="D25" s="4"/>
    </row>
    <row r="26" spans="1:4" ht="12.75">
      <c r="A26" s="2"/>
      <c r="C26" s="12">
        <f t="shared" si="0"/>
      </c>
      <c r="D26" s="4"/>
    </row>
    <row r="27" spans="1:4" ht="12.75">
      <c r="A27" s="2"/>
      <c r="C27" s="12">
        <f t="shared" si="0"/>
      </c>
      <c r="D27" s="4"/>
    </row>
    <row r="28" spans="1:4" ht="12.75">
      <c r="A28" s="2"/>
      <c r="C28" s="12">
        <f t="shared" si="0"/>
      </c>
      <c r="D28" s="4"/>
    </row>
    <row r="29" spans="1:4" ht="12.75">
      <c r="A29" s="2"/>
      <c r="C29" s="12">
        <f t="shared" si="0"/>
      </c>
      <c r="D29" s="4"/>
    </row>
    <row r="30" spans="1:4" ht="12.75">
      <c r="A30" s="2"/>
      <c r="C30" s="12">
        <f t="shared" si="0"/>
      </c>
      <c r="D30" s="4"/>
    </row>
    <row r="31" spans="1:3" ht="12.75">
      <c r="A31" s="2"/>
      <c r="C31" s="12">
        <f t="shared" si="0"/>
      </c>
    </row>
    <row r="32" spans="1:3" ht="12.75">
      <c r="A32" s="2"/>
      <c r="C3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596</v>
      </c>
      <c r="C35" s="8">
        <f ca="1">IF(OR(C2&gt;0,C3&lt;&gt;""),B35/(INDIRECT("A"&amp;32-COUNTBLANK(A2:A32))-A2),0)</f>
        <v>23.84</v>
      </c>
      <c r="D35" s="4" t="s">
        <v>9</v>
      </c>
    </row>
    <row r="36" ht="12.75">
      <c r="C36" s="9"/>
    </row>
  </sheetData>
  <sheetProtection/>
  <mergeCells count="1">
    <mergeCell ref="A33:D33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:A23"/>
    </sheetView>
  </sheetViews>
  <sheetFormatPr defaultColWidth="11.421875" defaultRowHeight="12.75"/>
  <cols>
    <col min="2" max="2" width="14.00390625" style="0" bestFit="1" customWidth="1"/>
    <col min="5" max="5" width="20.57421875" style="0" bestFit="1" customWidth="1"/>
    <col min="6" max="6" width="22.00390625" style="0" customWidth="1"/>
    <col min="7" max="7" width="22.7109375" style="0" customWidth="1"/>
  </cols>
  <sheetData>
    <row r="1" spans="1:7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  <c r="G1" s="10"/>
    </row>
    <row r="2" spans="1:7" ht="12.75">
      <c r="A2" s="2" t="s">
        <v>79</v>
      </c>
      <c r="B2">
        <v>8588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23</v>
      </c>
      <c r="D2" s="4" t="s">
        <v>65</v>
      </c>
      <c r="E2" s="4"/>
      <c r="F2" t="str">
        <f>CHOOSE(IF(MONTH(A2)&gt;1,MONTH(A2)-1,12),"Janvier","Février","Mars","Avril","Mai","Juin","Juillet","Août","Septembre","Octobre","Novembre","Décembre")</f>
        <v>Novembre</v>
      </c>
      <c r="G2" s="4"/>
    </row>
    <row r="3" spans="1:4" ht="12.75">
      <c r="A3" s="2" t="s">
        <v>80</v>
      </c>
      <c r="B3">
        <v>8613</v>
      </c>
      <c r="C3" s="12">
        <f>IF(B3&lt;&gt;"",IF(B3&lt;B2,IF((A3-A2)&gt;1,((B3+10000)-B2)/(A3-A2),(B3+10000)-B2),IF((A3-A2)&gt;1,(B3-B2)/(A3-A2),B3-B2)),"")</f>
        <v>25</v>
      </c>
      <c r="D3" s="4" t="s">
        <v>40</v>
      </c>
    </row>
    <row r="4" spans="1:4" ht="12.75">
      <c r="A4" s="2" t="s">
        <v>81</v>
      </c>
      <c r="B4">
        <v>8638</v>
      </c>
      <c r="C4" s="12">
        <f aca="true" t="shared" si="0" ref="C4:C31">IF(B4&lt;&gt;"",IF(B4&lt;B3,IF((A4-A3)&gt;1,((B4+10000)-B3)/(A4-A3),(B4+10000)-B3),IF((A4-A3)&gt;1,(B4-B3)/(A4-A3),B4-B3)),"")</f>
        <v>25</v>
      </c>
      <c r="D4" s="4" t="s">
        <v>46</v>
      </c>
    </row>
    <row r="5" spans="1:4" ht="12.75">
      <c r="A5" s="2" t="s">
        <v>82</v>
      </c>
      <c r="B5">
        <v>8663</v>
      </c>
      <c r="C5" s="12">
        <f t="shared" si="0"/>
        <v>25</v>
      </c>
      <c r="D5" s="4" t="s">
        <v>52</v>
      </c>
    </row>
    <row r="6" spans="1:5" ht="12.75">
      <c r="A6" s="2" t="s">
        <v>83</v>
      </c>
      <c r="B6">
        <v>8684</v>
      </c>
      <c r="C6" s="12">
        <f t="shared" si="0"/>
        <v>21</v>
      </c>
      <c r="D6" s="4" t="s">
        <v>40</v>
      </c>
      <c r="E6" t="s">
        <v>84</v>
      </c>
    </row>
    <row r="7" spans="1:4" ht="12.75">
      <c r="A7" s="2" t="s">
        <v>85</v>
      </c>
      <c r="B7">
        <v>8709</v>
      </c>
      <c r="C7" s="12">
        <f t="shared" si="0"/>
        <v>25</v>
      </c>
      <c r="D7" s="4" t="s">
        <v>40</v>
      </c>
    </row>
    <row r="8" spans="1:4" ht="12.75">
      <c r="A8" s="2" t="s">
        <v>86</v>
      </c>
      <c r="B8">
        <v>8734</v>
      </c>
      <c r="C8" s="12">
        <f t="shared" si="0"/>
        <v>25</v>
      </c>
      <c r="D8" s="4" t="s">
        <v>40</v>
      </c>
    </row>
    <row r="9" spans="1:4" ht="12.75">
      <c r="A9" s="2" t="s">
        <v>87</v>
      </c>
      <c r="B9">
        <v>8758</v>
      </c>
      <c r="C9" s="12">
        <f t="shared" si="0"/>
        <v>24</v>
      </c>
      <c r="D9" s="4" t="s">
        <v>88</v>
      </c>
    </row>
    <row r="10" spans="1:4" ht="12.75">
      <c r="A10" s="2" t="s">
        <v>89</v>
      </c>
      <c r="B10">
        <v>8783</v>
      </c>
      <c r="C10" s="12">
        <f t="shared" si="0"/>
        <v>25</v>
      </c>
      <c r="D10" s="4" t="s">
        <v>40</v>
      </c>
    </row>
    <row r="11" spans="1:4" ht="12.75">
      <c r="A11" s="2" t="s">
        <v>90</v>
      </c>
      <c r="B11">
        <v>8855</v>
      </c>
      <c r="C11" s="12">
        <f t="shared" si="0"/>
        <v>24</v>
      </c>
      <c r="D11" s="4" t="s">
        <v>91</v>
      </c>
    </row>
    <row r="12" spans="1:4" ht="12.75">
      <c r="A12" s="2" t="s">
        <v>92</v>
      </c>
      <c r="B12">
        <v>8880</v>
      </c>
      <c r="C12" s="12">
        <f t="shared" si="0"/>
        <v>25</v>
      </c>
      <c r="D12" s="4" t="s">
        <v>91</v>
      </c>
    </row>
    <row r="13" spans="1:4" ht="12.75">
      <c r="A13" s="2" t="s">
        <v>93</v>
      </c>
      <c r="B13">
        <v>8928</v>
      </c>
      <c r="C13" s="12">
        <f t="shared" si="0"/>
        <v>24</v>
      </c>
      <c r="D13" s="4" t="s">
        <v>46</v>
      </c>
    </row>
    <row r="14" spans="1:4" ht="12.75">
      <c r="A14" s="2" t="s">
        <v>94</v>
      </c>
      <c r="B14">
        <v>8954</v>
      </c>
      <c r="C14" s="12">
        <f t="shared" si="0"/>
        <v>26</v>
      </c>
      <c r="D14" s="4" t="s">
        <v>46</v>
      </c>
    </row>
    <row r="15" spans="1:4" ht="12.75">
      <c r="A15" s="2" t="s">
        <v>95</v>
      </c>
      <c r="B15">
        <v>8979</v>
      </c>
      <c r="C15" s="12">
        <f t="shared" si="0"/>
        <v>25</v>
      </c>
      <c r="D15" s="4" t="s">
        <v>46</v>
      </c>
    </row>
    <row r="16" spans="1:4" ht="12.75">
      <c r="A16" s="2" t="s">
        <v>96</v>
      </c>
      <c r="B16">
        <v>9001</v>
      </c>
      <c r="C16" s="12">
        <f t="shared" si="0"/>
        <v>22</v>
      </c>
      <c r="D16" s="4" t="s">
        <v>46</v>
      </c>
    </row>
    <row r="17" spans="1:4" ht="12.75">
      <c r="A17" s="2" t="s">
        <v>97</v>
      </c>
      <c r="B17">
        <v>9025</v>
      </c>
      <c r="C17" s="12">
        <f t="shared" si="0"/>
        <v>24</v>
      </c>
      <c r="D17" s="4" t="s">
        <v>98</v>
      </c>
    </row>
    <row r="18" spans="1:4" ht="12.75">
      <c r="A18" s="2" t="s">
        <v>99</v>
      </c>
      <c r="B18">
        <v>9048</v>
      </c>
      <c r="C18" s="12">
        <f t="shared" si="0"/>
        <v>23</v>
      </c>
      <c r="D18" s="4" t="s">
        <v>88</v>
      </c>
    </row>
    <row r="19" spans="1:4" ht="12.75">
      <c r="A19" s="2" t="s">
        <v>100</v>
      </c>
      <c r="B19">
        <v>9073</v>
      </c>
      <c r="C19" s="12">
        <f t="shared" si="0"/>
        <v>25</v>
      </c>
      <c r="D19" s="4" t="s">
        <v>88</v>
      </c>
    </row>
    <row r="20" spans="1:4" ht="12.75">
      <c r="A20" s="2" t="s">
        <v>101</v>
      </c>
      <c r="B20">
        <v>9122</v>
      </c>
      <c r="C20" s="12">
        <f t="shared" si="0"/>
        <v>24.5</v>
      </c>
      <c r="D20" s="4" t="s">
        <v>46</v>
      </c>
    </row>
    <row r="21" spans="1:5" ht="12.75">
      <c r="A21" s="2" t="s">
        <v>102</v>
      </c>
      <c r="B21">
        <v>9147</v>
      </c>
      <c r="C21" s="12">
        <f t="shared" si="0"/>
        <v>25</v>
      </c>
      <c r="D21" s="4" t="s">
        <v>40</v>
      </c>
      <c r="E21" s="4"/>
    </row>
    <row r="22" spans="1:4" ht="12.75">
      <c r="A22" s="2" t="s">
        <v>103</v>
      </c>
      <c r="B22">
        <v>9197</v>
      </c>
      <c r="C22" s="12">
        <f t="shared" si="0"/>
        <v>25</v>
      </c>
      <c r="D22" s="4" t="s">
        <v>40</v>
      </c>
    </row>
    <row r="23" spans="1:4" ht="12.75">
      <c r="A23" s="2" t="s">
        <v>104</v>
      </c>
      <c r="B23">
        <v>9222</v>
      </c>
      <c r="C23" s="12">
        <f t="shared" si="0"/>
        <v>25</v>
      </c>
      <c r="D23" s="4" t="s">
        <v>40</v>
      </c>
    </row>
    <row r="24" spans="1:4" ht="12.75">
      <c r="A24" s="2"/>
      <c r="C24" s="12">
        <f t="shared" si="0"/>
      </c>
      <c r="D24" s="4"/>
    </row>
    <row r="25" spans="1:4" ht="12.75">
      <c r="A25" s="2"/>
      <c r="C25" s="12">
        <f t="shared" si="0"/>
      </c>
      <c r="D25" s="4"/>
    </row>
    <row r="26" spans="1:5" ht="12.75">
      <c r="A26" s="2"/>
      <c r="C26" s="12">
        <f t="shared" si="0"/>
      </c>
      <c r="D26" s="4"/>
      <c r="E26" s="4"/>
    </row>
    <row r="27" spans="1:5" ht="12.75">
      <c r="A27" s="2"/>
      <c r="C27" s="12">
        <f t="shared" si="0"/>
      </c>
      <c r="D27" s="4"/>
      <c r="E27" s="4"/>
    </row>
    <row r="28" spans="1:5" ht="12.75">
      <c r="A28" s="2"/>
      <c r="C28" s="12">
        <f t="shared" si="0"/>
      </c>
      <c r="D28" s="4"/>
      <c r="E28" s="4"/>
    </row>
    <row r="29" spans="1:5" ht="12.75">
      <c r="A29" s="2"/>
      <c r="C29" s="12">
        <f t="shared" si="0"/>
      </c>
      <c r="D29" s="4"/>
      <c r="E29" s="4"/>
    </row>
    <row r="30" spans="1:5" ht="12.75">
      <c r="A30" s="2"/>
      <c r="C30" s="12">
        <f t="shared" si="0"/>
      </c>
      <c r="D30" s="4"/>
      <c r="E30" s="4"/>
    </row>
    <row r="31" spans="1:5" ht="12.75">
      <c r="A31" s="2"/>
      <c r="C31" s="12">
        <f t="shared" si="0"/>
      </c>
      <c r="D31" s="4"/>
      <c r="E31" s="4"/>
    </row>
    <row r="32" spans="1:3" ht="12.75">
      <c r="A32" s="2"/>
      <c r="C3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634</v>
      </c>
      <c r="C35" s="8">
        <f ca="1">IF(OR(C2&gt;0,C3&lt;&gt;""),B35/(INDIRECT("A"&amp;32-COUNTBLANK(A2:A32))-A2),0)</f>
        <v>24.384615384615383</v>
      </c>
      <c r="D35" s="4" t="s">
        <v>9</v>
      </c>
    </row>
    <row r="36" ht="12.75">
      <c r="C36" s="9"/>
    </row>
  </sheetData>
  <sheetProtection/>
  <mergeCells count="1">
    <mergeCell ref="A33:D3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2" sqref="A2:A22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  <col min="7" max="7" width="22.7109375" style="0" customWidth="1"/>
  </cols>
  <sheetData>
    <row r="1" spans="1:7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  <c r="G1" s="10"/>
    </row>
    <row r="2" spans="1:7" ht="12.75">
      <c r="A2" s="2" t="s">
        <v>105</v>
      </c>
      <c r="B2">
        <v>9346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24.8</v>
      </c>
      <c r="D2" s="4" t="s">
        <v>40</v>
      </c>
      <c r="E2" s="4"/>
      <c r="F2" t="str">
        <f>CHOOSE(IF(MONTH(A2)&gt;1,MONTH(A2)-1,12),"Janvier","Février","Mars","Avril","Mai","Juin","Juillet","Août","Septembre","Octobre","Novembre","Décembre")</f>
        <v>Décembre</v>
      </c>
      <c r="G2" s="4"/>
    </row>
    <row r="3" spans="1:5" ht="12.75">
      <c r="A3" s="2" t="s">
        <v>106</v>
      </c>
      <c r="B3">
        <v>9372</v>
      </c>
      <c r="C3" s="12">
        <f>IF(B3&lt;&gt;"",IF(B3&lt;B2,IF((A3-A2)&gt;1,((B3+10000)-B2)/(A3-A2),(B3+10000)-B2),IF((A3-A2)&gt;1,(B3-B2)/(A3-A2),B3-B2)),"")</f>
        <v>26</v>
      </c>
      <c r="D3" s="4" t="s">
        <v>52</v>
      </c>
      <c r="E3" s="4"/>
    </row>
    <row r="4" spans="1:5" ht="12.75">
      <c r="A4" s="2" t="s">
        <v>107</v>
      </c>
      <c r="B4">
        <v>9448</v>
      </c>
      <c r="C4" s="12">
        <f aca="true" t="shared" si="0" ref="C4:C31">IF(B4&lt;&gt;"",IF(B4&lt;B3,IF((A4-A3)&gt;1,((B4+10000)-B3)/(A4-A3),(B4+10000)-B3),IF((A4-A3)&gt;1,(B4-B3)/(A4-A3),B4-B3)),"")</f>
        <v>25.333333333333332</v>
      </c>
      <c r="D4" s="4" t="s">
        <v>40</v>
      </c>
      <c r="E4" s="4"/>
    </row>
    <row r="5" spans="1:5" ht="12.75">
      <c r="A5" s="2" t="s">
        <v>108</v>
      </c>
      <c r="B5">
        <v>9473</v>
      </c>
      <c r="C5" s="12">
        <f t="shared" si="0"/>
        <v>25</v>
      </c>
      <c r="D5" s="4" t="s">
        <v>40</v>
      </c>
      <c r="E5" s="4"/>
    </row>
    <row r="6" spans="1:5" ht="12.75">
      <c r="A6" s="2" t="s">
        <v>109</v>
      </c>
      <c r="B6">
        <v>9499</v>
      </c>
      <c r="C6" s="12">
        <f t="shared" si="0"/>
        <v>26</v>
      </c>
      <c r="D6" s="4" t="s">
        <v>40</v>
      </c>
      <c r="E6" s="4"/>
    </row>
    <row r="7" spans="1:5" ht="12.75">
      <c r="A7" s="2" t="s">
        <v>110</v>
      </c>
      <c r="B7">
        <v>9549</v>
      </c>
      <c r="C7" s="12">
        <f t="shared" si="0"/>
        <v>25</v>
      </c>
      <c r="D7" s="4" t="s">
        <v>52</v>
      </c>
      <c r="E7" s="4"/>
    </row>
    <row r="8" spans="1:5" ht="12.75">
      <c r="A8" s="2" t="s">
        <v>111</v>
      </c>
      <c r="B8">
        <v>9575</v>
      </c>
      <c r="C8" s="12">
        <f t="shared" si="0"/>
        <v>26</v>
      </c>
      <c r="D8" s="4" t="s">
        <v>40</v>
      </c>
      <c r="E8" s="4"/>
    </row>
    <row r="9" spans="1:5" ht="12.75">
      <c r="A9" s="2" t="s">
        <v>112</v>
      </c>
      <c r="B9">
        <v>9599</v>
      </c>
      <c r="C9" s="12">
        <f t="shared" si="0"/>
        <v>24</v>
      </c>
      <c r="D9" s="4" t="s">
        <v>40</v>
      </c>
      <c r="E9" s="4"/>
    </row>
    <row r="10" spans="1:5" ht="12.75">
      <c r="A10" s="2" t="s">
        <v>113</v>
      </c>
      <c r="B10">
        <v>9624</v>
      </c>
      <c r="C10" s="12">
        <f t="shared" si="0"/>
        <v>25</v>
      </c>
      <c r="D10" s="4" t="s">
        <v>40</v>
      </c>
      <c r="E10" s="4"/>
    </row>
    <row r="11" spans="1:4" ht="12.75">
      <c r="A11" s="2" t="s">
        <v>114</v>
      </c>
      <c r="B11">
        <v>9675</v>
      </c>
      <c r="C11" s="12">
        <f t="shared" si="0"/>
        <v>25.5</v>
      </c>
      <c r="D11" s="4" t="s">
        <v>46</v>
      </c>
    </row>
    <row r="12" spans="1:4" ht="12.75">
      <c r="A12" s="2" t="s">
        <v>115</v>
      </c>
      <c r="B12">
        <v>9699</v>
      </c>
      <c r="C12" s="12">
        <f t="shared" si="0"/>
        <v>24</v>
      </c>
      <c r="D12" s="4" t="s">
        <v>40</v>
      </c>
    </row>
    <row r="13" spans="1:5" ht="12.75">
      <c r="A13" s="2" t="s">
        <v>116</v>
      </c>
      <c r="B13">
        <v>9724</v>
      </c>
      <c r="C13" s="12">
        <f t="shared" si="0"/>
        <v>25</v>
      </c>
      <c r="D13" s="4" t="s">
        <v>88</v>
      </c>
      <c r="E13" s="4"/>
    </row>
    <row r="14" spans="1:5" ht="12.75">
      <c r="A14" s="2" t="s">
        <v>117</v>
      </c>
      <c r="B14">
        <v>9749</v>
      </c>
      <c r="C14" s="12">
        <f t="shared" si="0"/>
        <v>25</v>
      </c>
      <c r="D14" s="4" t="s">
        <v>40</v>
      </c>
      <c r="E14" s="4"/>
    </row>
    <row r="15" spans="1:5" ht="12.75">
      <c r="A15" s="2" t="s">
        <v>118</v>
      </c>
      <c r="B15">
        <v>9774</v>
      </c>
      <c r="C15" s="12">
        <f t="shared" si="0"/>
        <v>25</v>
      </c>
      <c r="D15" s="4" t="s">
        <v>52</v>
      </c>
      <c r="E15" s="4"/>
    </row>
    <row r="16" spans="1:4" ht="12.75">
      <c r="A16" s="2" t="s">
        <v>119</v>
      </c>
      <c r="B16">
        <v>9799</v>
      </c>
      <c r="C16" s="12">
        <f t="shared" si="0"/>
        <v>25</v>
      </c>
      <c r="D16" s="4" t="s">
        <v>52</v>
      </c>
    </row>
    <row r="17" spans="1:5" ht="12.75">
      <c r="A17" s="2" t="s">
        <v>120</v>
      </c>
      <c r="B17">
        <v>9900</v>
      </c>
      <c r="C17" s="12">
        <f t="shared" si="0"/>
        <v>25.25</v>
      </c>
      <c r="D17" s="4" t="s">
        <v>52</v>
      </c>
      <c r="E17" s="4"/>
    </row>
    <row r="18" spans="1:5" ht="12.75">
      <c r="A18" s="2" t="s">
        <v>121</v>
      </c>
      <c r="B18">
        <v>9949</v>
      </c>
      <c r="C18" s="12">
        <f t="shared" si="0"/>
        <v>24.5</v>
      </c>
      <c r="D18" s="4" t="s">
        <v>88</v>
      </c>
      <c r="E18" s="4"/>
    </row>
    <row r="19" spans="1:4" ht="12.75">
      <c r="A19" s="2" t="s">
        <v>122</v>
      </c>
      <c r="B19">
        <v>9975</v>
      </c>
      <c r="C19" s="12">
        <f t="shared" si="0"/>
        <v>26</v>
      </c>
      <c r="D19" s="4" t="s">
        <v>46</v>
      </c>
    </row>
    <row r="20" spans="1:4" ht="12.75">
      <c r="A20" s="2" t="s">
        <v>123</v>
      </c>
      <c r="B20">
        <v>9999</v>
      </c>
      <c r="C20" s="12">
        <f t="shared" si="0"/>
        <v>24</v>
      </c>
      <c r="D20" s="4" t="s">
        <v>134</v>
      </c>
    </row>
    <row r="21" spans="1:4" ht="12.75">
      <c r="A21" s="2" t="s">
        <v>124</v>
      </c>
      <c r="B21">
        <v>25</v>
      </c>
      <c r="C21" s="12">
        <f t="shared" si="0"/>
        <v>26</v>
      </c>
      <c r="D21" s="4" t="s">
        <v>52</v>
      </c>
    </row>
    <row r="22" spans="1:5" ht="12.75">
      <c r="A22" s="2" t="s">
        <v>125</v>
      </c>
      <c r="B22">
        <v>75</v>
      </c>
      <c r="C22" s="12">
        <f t="shared" si="0"/>
        <v>25</v>
      </c>
      <c r="D22" s="4" t="s">
        <v>40</v>
      </c>
      <c r="E22" s="4"/>
    </row>
    <row r="23" spans="1:4" ht="12.75">
      <c r="A23" s="2"/>
      <c r="C23" s="12">
        <f t="shared" si="0"/>
      </c>
      <c r="D23" s="4"/>
    </row>
    <row r="24" spans="1:4" ht="12.75">
      <c r="A24" s="2"/>
      <c r="C24" s="12">
        <f t="shared" si="0"/>
      </c>
      <c r="D24" s="4"/>
    </row>
    <row r="25" spans="1:5" ht="12.75">
      <c r="A25" s="2"/>
      <c r="C25" s="12">
        <f t="shared" si="0"/>
      </c>
      <c r="D25" s="4"/>
      <c r="E25" s="4"/>
    </row>
    <row r="26" spans="1:5" ht="12.75">
      <c r="A26" s="2"/>
      <c r="C26" s="12">
        <f t="shared" si="0"/>
      </c>
      <c r="D26" s="4"/>
      <c r="E26" s="4"/>
    </row>
    <row r="27" spans="1:5" ht="12.75">
      <c r="A27" s="2"/>
      <c r="C27" s="12">
        <f t="shared" si="0"/>
      </c>
      <c r="D27" s="4"/>
      <c r="E27" s="4"/>
    </row>
    <row r="28" spans="1:4" ht="12.75">
      <c r="A28" s="2"/>
      <c r="C28" s="12">
        <f t="shared" si="0"/>
      </c>
      <c r="D28" s="4"/>
    </row>
    <row r="29" spans="1:5" ht="12.75">
      <c r="A29" s="2"/>
      <c r="C29" s="12">
        <f t="shared" si="0"/>
      </c>
      <c r="D29" s="4"/>
      <c r="E29" s="4"/>
    </row>
    <row r="30" spans="1:5" ht="12.75">
      <c r="A30" s="2"/>
      <c r="C30" s="12">
        <f t="shared" si="0"/>
      </c>
      <c r="D30" s="4"/>
      <c r="E30" s="4"/>
    </row>
    <row r="31" spans="1:3" ht="12.75">
      <c r="A31" s="2"/>
      <c r="C31" s="12">
        <f t="shared" si="0"/>
      </c>
    </row>
    <row r="32" spans="1:3" ht="12.75">
      <c r="A32" s="2"/>
      <c r="C3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729</v>
      </c>
      <c r="C35" s="8">
        <f ca="1">IF(OR(C2&gt;0,C3&lt;&gt;""),B35/(INDIRECT("A"&amp;32-COUNTBLANK(A2:A32))-A2),0)</f>
        <v>25.137931034482758</v>
      </c>
      <c r="D35" s="4" t="s">
        <v>9</v>
      </c>
    </row>
    <row r="36" ht="12.75">
      <c r="C36" s="9"/>
    </row>
  </sheetData>
  <sheetProtection/>
  <mergeCells count="1">
    <mergeCell ref="A33:D33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2" sqref="A32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  <col min="7" max="7" width="22.7109375" style="0" customWidth="1"/>
  </cols>
  <sheetData>
    <row r="1" spans="1:7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  <c r="G1" s="10"/>
    </row>
    <row r="2" spans="1:7" ht="12.75">
      <c r="A2" s="2" t="s">
        <v>126</v>
      </c>
      <c r="B2">
        <v>99</v>
      </c>
      <c r="C2" s="12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24</v>
      </c>
      <c r="D2" s="4" t="s">
        <v>44</v>
      </c>
      <c r="E2" s="4"/>
      <c r="F2" t="str">
        <f>CHOOSE(IF(MONTH(A2)&gt;1,MONTH(A2)-1,12),"Janvier","Février","Mars","Avril","Mai","Juin","Juillet","Août","Septembre","Octobre","Novembre","Décembre")</f>
        <v>Janvier</v>
      </c>
      <c r="G2" s="4"/>
    </row>
    <row r="3" spans="1:7" ht="12.75">
      <c r="A3" s="3" t="s">
        <v>127</v>
      </c>
      <c r="B3">
        <v>122</v>
      </c>
      <c r="C3" s="12">
        <f aca="true" t="shared" si="0" ref="C3:C31">IF(B3&lt;&gt;"",IF(B3&lt;B2,IF((A3-A2)&gt;1,((B3+10000)-B2)/(A3-A2),(B3+10000)-B2),IF((A3-A2)&gt;1,(B3-B2)/(A3-A2),B3-B2)),"")</f>
        <v>23</v>
      </c>
      <c r="D3" s="4" t="s">
        <v>36</v>
      </c>
      <c r="E3" s="4"/>
      <c r="G3" s="4"/>
    </row>
    <row r="4" spans="1:5" ht="12.75">
      <c r="A4" s="2" t="s">
        <v>128</v>
      </c>
      <c r="B4">
        <v>148</v>
      </c>
      <c r="C4" s="12">
        <f t="shared" si="0"/>
        <v>26</v>
      </c>
      <c r="D4" s="4" t="s">
        <v>40</v>
      </c>
      <c r="E4" s="4"/>
    </row>
    <row r="5" spans="1:4" ht="12.75">
      <c r="A5" s="3" t="s">
        <v>129</v>
      </c>
      <c r="B5">
        <v>171</v>
      </c>
      <c r="C5" s="12">
        <f t="shared" si="0"/>
        <v>23</v>
      </c>
      <c r="D5" s="4" t="s">
        <v>88</v>
      </c>
    </row>
    <row r="6" spans="1:5" ht="12.75">
      <c r="A6" s="2" t="s">
        <v>130</v>
      </c>
      <c r="B6">
        <v>197</v>
      </c>
      <c r="C6" s="12">
        <f t="shared" si="0"/>
        <v>26</v>
      </c>
      <c r="D6" s="4" t="s">
        <v>40</v>
      </c>
      <c r="E6" s="4"/>
    </row>
    <row r="7" spans="1:4" ht="12.75">
      <c r="A7" s="3" t="s">
        <v>131</v>
      </c>
      <c r="B7">
        <v>223</v>
      </c>
      <c r="C7" s="12">
        <f t="shared" si="0"/>
        <v>26</v>
      </c>
      <c r="D7" s="4" t="s">
        <v>40</v>
      </c>
    </row>
    <row r="8" spans="1:5" ht="12.75">
      <c r="A8" s="2" t="s">
        <v>132</v>
      </c>
      <c r="B8">
        <v>247</v>
      </c>
      <c r="C8" s="12">
        <f t="shared" si="0"/>
        <v>24</v>
      </c>
      <c r="D8" s="4" t="s">
        <v>40</v>
      </c>
      <c r="E8" s="4"/>
    </row>
    <row r="9" spans="1:4" ht="12.75">
      <c r="A9" s="2" t="s">
        <v>133</v>
      </c>
      <c r="B9">
        <v>273</v>
      </c>
      <c r="C9" s="12">
        <f t="shared" si="0"/>
        <v>26</v>
      </c>
      <c r="D9" s="4" t="s">
        <v>40</v>
      </c>
    </row>
    <row r="10" spans="1:4" ht="12.75">
      <c r="A10" s="2" t="s">
        <v>135</v>
      </c>
      <c r="B10">
        <v>299</v>
      </c>
      <c r="C10" s="12">
        <f t="shared" si="0"/>
        <v>26</v>
      </c>
      <c r="D10" s="4" t="s">
        <v>40</v>
      </c>
    </row>
    <row r="11" spans="1:4" ht="12.75">
      <c r="A11" s="2" t="s">
        <v>136</v>
      </c>
      <c r="B11">
        <v>323</v>
      </c>
      <c r="C11" s="12">
        <f t="shared" si="0"/>
        <v>24</v>
      </c>
      <c r="D11" s="4" t="s">
        <v>40</v>
      </c>
    </row>
    <row r="12" spans="1:4" ht="12.75">
      <c r="A12" s="2" t="s">
        <v>137</v>
      </c>
      <c r="B12">
        <v>349</v>
      </c>
      <c r="C12" s="12">
        <f t="shared" si="0"/>
        <v>26</v>
      </c>
      <c r="D12" s="4" t="s">
        <v>40</v>
      </c>
    </row>
    <row r="13" spans="1:4" ht="12.75">
      <c r="A13" s="2" t="s">
        <v>138</v>
      </c>
      <c r="B13">
        <v>374</v>
      </c>
      <c r="C13" s="12">
        <f t="shared" si="0"/>
        <v>25</v>
      </c>
      <c r="D13" s="4" t="s">
        <v>40</v>
      </c>
    </row>
    <row r="14" spans="1:4" ht="12.75">
      <c r="A14" s="2" t="s">
        <v>139</v>
      </c>
      <c r="B14">
        <v>399</v>
      </c>
      <c r="C14" s="12">
        <f t="shared" si="0"/>
        <v>25</v>
      </c>
      <c r="D14" s="4" t="s">
        <v>140</v>
      </c>
    </row>
    <row r="15" spans="1:4" ht="12.75">
      <c r="A15" s="2" t="s">
        <v>141</v>
      </c>
      <c r="B15">
        <v>426</v>
      </c>
      <c r="C15" s="12">
        <f t="shared" si="0"/>
        <v>27</v>
      </c>
      <c r="D15" s="4" t="s">
        <v>40</v>
      </c>
    </row>
    <row r="16" spans="1:4" ht="12.75">
      <c r="A16" s="2" t="s">
        <v>142</v>
      </c>
      <c r="B16">
        <v>451</v>
      </c>
      <c r="C16" s="12">
        <f t="shared" si="0"/>
        <v>25</v>
      </c>
      <c r="D16" s="4" t="s">
        <v>40</v>
      </c>
    </row>
    <row r="17" spans="1:5" ht="12.75">
      <c r="A17" s="2" t="s">
        <v>143</v>
      </c>
      <c r="B17">
        <v>476</v>
      </c>
      <c r="C17" s="12">
        <f t="shared" si="0"/>
        <v>25</v>
      </c>
      <c r="D17" s="4" t="s">
        <v>44</v>
      </c>
      <c r="E17" s="4"/>
    </row>
    <row r="18" spans="1:5" ht="12.75">
      <c r="A18" s="2" t="s">
        <v>144</v>
      </c>
      <c r="B18">
        <v>500</v>
      </c>
      <c r="C18" s="12">
        <f t="shared" si="0"/>
        <v>24</v>
      </c>
      <c r="D18" s="4" t="s">
        <v>46</v>
      </c>
      <c r="E18" s="4"/>
    </row>
    <row r="19" spans="1:4" ht="12.75">
      <c r="A19" s="2" t="s">
        <v>145</v>
      </c>
      <c r="B19">
        <v>526</v>
      </c>
      <c r="C19" s="12">
        <f t="shared" si="0"/>
        <v>26</v>
      </c>
      <c r="D19" s="4" t="s">
        <v>40</v>
      </c>
    </row>
    <row r="20" spans="1:5" ht="12.75">
      <c r="A20" s="2" t="s">
        <v>146</v>
      </c>
      <c r="B20">
        <v>551</v>
      </c>
      <c r="C20" s="12">
        <f t="shared" si="0"/>
        <v>25</v>
      </c>
      <c r="D20" s="4" t="s">
        <v>40</v>
      </c>
      <c r="E20" s="4"/>
    </row>
    <row r="21" spans="1:4" ht="12.75">
      <c r="A21" s="2" t="s">
        <v>147</v>
      </c>
      <c r="B21">
        <v>577</v>
      </c>
      <c r="C21" s="12">
        <f t="shared" si="0"/>
        <v>26</v>
      </c>
      <c r="D21" s="4" t="s">
        <v>40</v>
      </c>
    </row>
    <row r="22" spans="1:5" ht="12.75">
      <c r="A22" s="2" t="s">
        <v>148</v>
      </c>
      <c r="B22">
        <v>602</v>
      </c>
      <c r="C22" s="12">
        <f t="shared" si="0"/>
        <v>25</v>
      </c>
      <c r="D22" s="4" t="s">
        <v>40</v>
      </c>
      <c r="E22" s="4"/>
    </row>
    <row r="23" spans="1:4" ht="12.75">
      <c r="A23" s="2" t="s">
        <v>149</v>
      </c>
      <c r="B23">
        <v>628</v>
      </c>
      <c r="C23" s="12">
        <f t="shared" si="0"/>
        <v>26</v>
      </c>
      <c r="D23" s="4" t="s">
        <v>40</v>
      </c>
    </row>
    <row r="24" spans="1:4" ht="12.75">
      <c r="A24" s="2" t="s">
        <v>150</v>
      </c>
      <c r="B24">
        <v>653</v>
      </c>
      <c r="C24" s="12">
        <f t="shared" si="0"/>
        <v>25</v>
      </c>
      <c r="D24" s="4" t="s">
        <v>40</v>
      </c>
    </row>
    <row r="25" spans="1:4" ht="12.75">
      <c r="A25" s="3" t="s">
        <v>151</v>
      </c>
      <c r="B25">
        <v>678</v>
      </c>
      <c r="C25" s="12">
        <f t="shared" si="0"/>
        <v>25</v>
      </c>
      <c r="D25" s="4" t="s">
        <v>40</v>
      </c>
    </row>
    <row r="26" spans="1:4" ht="12.75">
      <c r="A26" s="2" t="s">
        <v>152</v>
      </c>
      <c r="B26">
        <v>703</v>
      </c>
      <c r="C26" s="12">
        <f t="shared" si="0"/>
        <v>25</v>
      </c>
      <c r="D26" t="s">
        <v>40</v>
      </c>
    </row>
    <row r="27" spans="1:4" ht="12.75">
      <c r="A27" s="2" t="s">
        <v>153</v>
      </c>
      <c r="B27">
        <v>729</v>
      </c>
      <c r="C27" s="12">
        <f t="shared" si="0"/>
        <v>26</v>
      </c>
      <c r="D27" t="s">
        <v>88</v>
      </c>
    </row>
    <row r="28" spans="1:5" ht="12.75">
      <c r="A28" s="2" t="s">
        <v>154</v>
      </c>
      <c r="B28">
        <v>756</v>
      </c>
      <c r="C28" s="12">
        <f t="shared" si="0"/>
        <v>27</v>
      </c>
      <c r="D28" t="s">
        <v>88</v>
      </c>
      <c r="E28" t="s">
        <v>155</v>
      </c>
    </row>
    <row r="29" spans="1:4" ht="12.75">
      <c r="A29" s="2" t="s">
        <v>156</v>
      </c>
      <c r="B29">
        <v>780</v>
      </c>
      <c r="C29" s="12">
        <f t="shared" si="0"/>
        <v>24</v>
      </c>
      <c r="D29" t="s">
        <v>40</v>
      </c>
    </row>
    <row r="30" spans="1:4" ht="12.75">
      <c r="A30" s="2" t="s">
        <v>157</v>
      </c>
      <c r="B30">
        <v>805</v>
      </c>
      <c r="C30" s="12">
        <f t="shared" si="0"/>
        <v>25</v>
      </c>
      <c r="D30" t="s">
        <v>36</v>
      </c>
    </row>
    <row r="31" spans="1:3" ht="12.75">
      <c r="A31" s="2"/>
      <c r="C31" s="12">
        <f t="shared" si="0"/>
      </c>
    </row>
    <row r="32" spans="1:3" ht="12.75">
      <c r="A32" s="2"/>
      <c r="C32" s="1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706</v>
      </c>
      <c r="C35" s="8">
        <f ca="1">IF(OR(C2&gt;0,C3&lt;&gt;""),B35/(INDIRECT("A"&amp;32-COUNTBLANK(A2:A32))-A2),0)</f>
        <v>25.214285714285715</v>
      </c>
      <c r="D35" s="4" t="s">
        <v>9</v>
      </c>
    </row>
    <row r="36" ht="12.75">
      <c r="C36" s="9"/>
    </row>
    <row r="37" ht="12.75">
      <c r="C37" s="9"/>
    </row>
  </sheetData>
  <sheetProtection/>
  <mergeCells count="1">
    <mergeCell ref="A33:D3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4" sqref="A34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</cols>
  <sheetData>
    <row r="1" spans="1:6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 t="s">
        <v>158</v>
      </c>
      <c r="B2">
        <v>831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26</v>
      </c>
      <c r="D2" s="4" t="s">
        <v>36</v>
      </c>
      <c r="F2" t="str">
        <f>CHOOSE(IF(MONTH(A2)&gt;1,MONTH(A2)-1,12),"Janvier","Février","Mars","Avril","Mai","Juin","Juillet","Août","Septembre","Octobre","Novembre","Décembre")</f>
        <v>Février</v>
      </c>
    </row>
    <row r="3" spans="1:4" ht="12.75">
      <c r="A3" s="3" t="s">
        <v>159</v>
      </c>
      <c r="B3">
        <v>858</v>
      </c>
      <c r="C3" s="12">
        <f>IF(B3&lt;&gt;"",IF(B3&lt;B2,IF((A3-A2)&gt;1,((B3+10000)-B2)/(A3-A2),(B3+10000)-B2),IF((A3-A2)&gt;1,(B3-B2)/(A3-A2),B3-B2)),"")</f>
        <v>27</v>
      </c>
      <c r="D3" s="4" t="s">
        <v>91</v>
      </c>
    </row>
    <row r="4" spans="1:4" ht="12.75">
      <c r="A4" s="2" t="s">
        <v>160</v>
      </c>
      <c r="B4">
        <v>881</v>
      </c>
      <c r="C4" s="12">
        <f aca="true" t="shared" si="0" ref="C4:C31">IF(B4&lt;&gt;"",IF(B4&lt;B3,IF((A4-A3)&gt;1,((B4+10000)-B3)/(A4-A3),(B4+10000)-B3),IF((A4-A3)&gt;1,(B4-B3)/(A4-A3),B4-B3)),"")</f>
        <v>23</v>
      </c>
      <c r="D4" s="4" t="s">
        <v>40</v>
      </c>
    </row>
    <row r="5" spans="1:4" ht="12.75">
      <c r="A5" s="3" t="s">
        <v>161</v>
      </c>
      <c r="B5">
        <v>906</v>
      </c>
      <c r="C5" s="12">
        <f t="shared" si="0"/>
        <v>25</v>
      </c>
      <c r="D5" s="4" t="s">
        <v>44</v>
      </c>
    </row>
    <row r="6" spans="1:4" ht="12.75">
      <c r="A6" s="2" t="s">
        <v>162</v>
      </c>
      <c r="B6">
        <v>932</v>
      </c>
      <c r="C6" s="12">
        <f t="shared" si="0"/>
        <v>26</v>
      </c>
      <c r="D6" s="4" t="s">
        <v>91</v>
      </c>
    </row>
    <row r="7" spans="1:4" ht="12.75">
      <c r="A7" s="3" t="s">
        <v>163</v>
      </c>
      <c r="B7">
        <v>957</v>
      </c>
      <c r="C7" s="12">
        <f t="shared" si="0"/>
        <v>25</v>
      </c>
      <c r="D7" s="4" t="s">
        <v>40</v>
      </c>
    </row>
    <row r="8" spans="1:4" ht="12.75">
      <c r="A8" s="2" t="s">
        <v>164</v>
      </c>
      <c r="B8">
        <v>982</v>
      </c>
      <c r="C8" s="12">
        <f t="shared" si="0"/>
        <v>25</v>
      </c>
      <c r="D8" s="4" t="s">
        <v>40</v>
      </c>
    </row>
    <row r="9" spans="1:4" ht="12.75">
      <c r="A9" s="2" t="s">
        <v>165</v>
      </c>
      <c r="B9">
        <v>1008</v>
      </c>
      <c r="C9" s="12">
        <f t="shared" si="0"/>
        <v>26</v>
      </c>
      <c r="D9" s="4" t="s">
        <v>58</v>
      </c>
    </row>
    <row r="10" spans="1:4" ht="12.75">
      <c r="A10" s="2" t="s">
        <v>166</v>
      </c>
      <c r="B10">
        <v>1032</v>
      </c>
      <c r="C10" s="12">
        <f t="shared" si="0"/>
        <v>24</v>
      </c>
      <c r="D10" s="4" t="s">
        <v>40</v>
      </c>
    </row>
    <row r="11" spans="1:4" ht="12.75">
      <c r="A11" s="2" t="s">
        <v>167</v>
      </c>
      <c r="B11">
        <v>1059</v>
      </c>
      <c r="C11" s="12">
        <f t="shared" si="0"/>
        <v>27</v>
      </c>
      <c r="D11" s="4" t="s">
        <v>40</v>
      </c>
    </row>
    <row r="12" spans="1:4" ht="12.75">
      <c r="A12" s="2" t="s">
        <v>168</v>
      </c>
      <c r="B12">
        <v>1083</v>
      </c>
      <c r="C12" s="12">
        <f t="shared" si="0"/>
        <v>24</v>
      </c>
      <c r="D12" s="4" t="s">
        <v>40</v>
      </c>
    </row>
    <row r="13" spans="1:4" ht="12.75">
      <c r="A13" s="2" t="s">
        <v>169</v>
      </c>
      <c r="B13">
        <v>1106</v>
      </c>
      <c r="C13" s="12">
        <f t="shared" si="0"/>
        <v>23</v>
      </c>
      <c r="D13" s="4" t="s">
        <v>40</v>
      </c>
    </row>
    <row r="14" spans="1:5" ht="12.75">
      <c r="A14" s="2" t="s">
        <v>170</v>
      </c>
      <c r="B14">
        <v>1124</v>
      </c>
      <c r="C14" s="12">
        <f t="shared" si="0"/>
        <v>18</v>
      </c>
      <c r="D14" s="4" t="s">
        <v>40</v>
      </c>
      <c r="E14" t="s">
        <v>171</v>
      </c>
    </row>
    <row r="15" spans="1:4" ht="12.75">
      <c r="A15" s="2" t="s">
        <v>172</v>
      </c>
      <c r="B15">
        <v>1150</v>
      </c>
      <c r="C15" s="12">
        <f t="shared" si="0"/>
        <v>26</v>
      </c>
      <c r="D15" s="4" t="s">
        <v>40</v>
      </c>
    </row>
    <row r="16" spans="1:4" ht="12.75">
      <c r="A16" s="2" t="s">
        <v>173</v>
      </c>
      <c r="B16">
        <v>1177</v>
      </c>
      <c r="C16" s="12">
        <f t="shared" si="0"/>
        <v>27</v>
      </c>
      <c r="D16" s="4" t="s">
        <v>40</v>
      </c>
    </row>
    <row r="17" spans="1:4" ht="12.75">
      <c r="A17" s="2" t="s">
        <v>174</v>
      </c>
      <c r="B17">
        <v>1202</v>
      </c>
      <c r="C17" s="12">
        <f t="shared" si="0"/>
        <v>25</v>
      </c>
      <c r="D17" s="4" t="s">
        <v>40</v>
      </c>
    </row>
    <row r="18" spans="1:4" ht="12.75">
      <c r="A18" s="2" t="s">
        <v>175</v>
      </c>
      <c r="B18">
        <v>1228</v>
      </c>
      <c r="C18" s="12">
        <f t="shared" si="0"/>
        <v>26</v>
      </c>
      <c r="D18" s="4" t="s">
        <v>40</v>
      </c>
    </row>
    <row r="19" spans="1:4" ht="12.75">
      <c r="A19" s="2" t="s">
        <v>176</v>
      </c>
      <c r="B19">
        <v>1254</v>
      </c>
      <c r="C19" s="12">
        <f t="shared" si="0"/>
        <v>26</v>
      </c>
      <c r="D19" s="4" t="s">
        <v>40</v>
      </c>
    </row>
    <row r="20" spans="1:4" ht="12.75">
      <c r="A20" s="2" t="s">
        <v>177</v>
      </c>
      <c r="B20">
        <v>1281</v>
      </c>
      <c r="C20" s="12">
        <f t="shared" si="0"/>
        <v>27</v>
      </c>
      <c r="D20" s="4" t="s">
        <v>40</v>
      </c>
    </row>
    <row r="21" spans="1:4" ht="12.75">
      <c r="A21" s="2" t="s">
        <v>178</v>
      </c>
      <c r="B21">
        <v>1307</v>
      </c>
      <c r="C21" s="12">
        <f t="shared" si="0"/>
        <v>26</v>
      </c>
      <c r="D21" s="4" t="s">
        <v>40</v>
      </c>
    </row>
    <row r="22" spans="1:4" ht="12.75">
      <c r="A22" s="2" t="s">
        <v>179</v>
      </c>
      <c r="B22">
        <v>1332</v>
      </c>
      <c r="C22" s="12">
        <f t="shared" si="0"/>
        <v>25</v>
      </c>
      <c r="D22" s="4" t="s">
        <v>40</v>
      </c>
    </row>
    <row r="23" spans="1:4" ht="12.75">
      <c r="A23" s="2" t="s">
        <v>180</v>
      </c>
      <c r="B23">
        <v>1358</v>
      </c>
      <c r="C23" s="12">
        <f t="shared" si="0"/>
        <v>26</v>
      </c>
      <c r="D23" s="4" t="s">
        <v>40</v>
      </c>
    </row>
    <row r="24" spans="1:4" ht="12.75">
      <c r="A24" s="2" t="s">
        <v>181</v>
      </c>
      <c r="B24">
        <v>1384</v>
      </c>
      <c r="C24" s="12">
        <f t="shared" si="0"/>
        <v>26</v>
      </c>
      <c r="D24" s="4" t="s">
        <v>40</v>
      </c>
    </row>
    <row r="25" spans="1:4" ht="12.75">
      <c r="A25" s="2" t="s">
        <v>182</v>
      </c>
      <c r="B25">
        <v>1411</v>
      </c>
      <c r="C25" s="12">
        <f t="shared" si="0"/>
        <v>27</v>
      </c>
      <c r="D25" s="4" t="s">
        <v>46</v>
      </c>
    </row>
    <row r="26" spans="1:4" ht="12.75">
      <c r="A26" s="2" t="s">
        <v>183</v>
      </c>
      <c r="B26">
        <v>1437</v>
      </c>
      <c r="C26" s="12">
        <f t="shared" si="0"/>
        <v>26</v>
      </c>
      <c r="D26" s="4" t="s">
        <v>46</v>
      </c>
    </row>
    <row r="27" spans="1:4" ht="12.75">
      <c r="A27" s="2" t="s">
        <v>184</v>
      </c>
      <c r="B27">
        <v>1463</v>
      </c>
      <c r="C27" s="12">
        <f t="shared" si="0"/>
        <v>26</v>
      </c>
      <c r="D27" s="4" t="s">
        <v>46</v>
      </c>
    </row>
    <row r="28" spans="1:4" ht="12.75">
      <c r="A28" s="2" t="s">
        <v>185</v>
      </c>
      <c r="B28">
        <v>1489</v>
      </c>
      <c r="C28" s="12">
        <f t="shared" si="0"/>
        <v>26</v>
      </c>
      <c r="D28" s="4" t="s">
        <v>46</v>
      </c>
    </row>
    <row r="29" spans="1:4" ht="12.75">
      <c r="A29" s="2" t="s">
        <v>186</v>
      </c>
      <c r="B29">
        <v>1516</v>
      </c>
      <c r="C29" s="12">
        <f t="shared" si="0"/>
        <v>27</v>
      </c>
      <c r="D29" t="s">
        <v>44</v>
      </c>
    </row>
    <row r="30" spans="1:4" ht="12.75">
      <c r="A30" s="2" t="s">
        <v>187</v>
      </c>
      <c r="B30">
        <v>1541</v>
      </c>
      <c r="C30" s="12">
        <f t="shared" si="0"/>
        <v>25</v>
      </c>
      <c r="D30" t="s">
        <v>46</v>
      </c>
    </row>
    <row r="31" spans="1:4" ht="12.75">
      <c r="A31" s="2" t="s">
        <v>188</v>
      </c>
      <c r="B31">
        <v>1567</v>
      </c>
      <c r="C31" s="12">
        <f t="shared" si="0"/>
        <v>26</v>
      </c>
      <c r="D31" t="s">
        <v>46</v>
      </c>
    </row>
    <row r="32" spans="1:4" ht="12.75">
      <c r="A32" s="2" t="s">
        <v>189</v>
      </c>
      <c r="B32">
        <v>1594</v>
      </c>
      <c r="C32" s="12">
        <f>IF(B32&lt;&gt;"",IF((A32-A31)&gt;1,(B32-B31)/(A32-A31),B32-B31),"")</f>
        <v>27</v>
      </c>
      <c r="D32" t="s">
        <v>40</v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763</v>
      </c>
      <c r="C35" s="8">
        <f ca="1">IF(OR(C2&gt;0,C3&lt;&gt;""),B35/(INDIRECT("A"&amp;32-COUNTBLANK(A2:A32))-A2),0)</f>
        <v>25.433333333333334</v>
      </c>
      <c r="D35" s="4" t="s">
        <v>9</v>
      </c>
    </row>
    <row r="36" ht="12.75">
      <c r="C36" s="2"/>
    </row>
  </sheetData>
  <sheetProtection/>
  <mergeCells count="1">
    <mergeCell ref="A33:D33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3" sqref="A23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</cols>
  <sheetData>
    <row r="1" spans="1:6" s="5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 t="s">
        <v>190</v>
      </c>
      <c r="B2">
        <v>1619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25</v>
      </c>
      <c r="D2" s="4" t="s">
        <v>40</v>
      </c>
      <c r="F2" t="str">
        <f>CHOOSE(IF(MONTH(A2)&gt;1,MONTH(A2)-1,12),"Janvier","Février","Mars","Avril","Mai","Juin","Juillet","Août","Septembre","Octobre","Novembre","Décembre")</f>
        <v>Mars</v>
      </c>
    </row>
    <row r="3" spans="1:4" ht="12.75">
      <c r="A3" s="2" t="s">
        <v>191</v>
      </c>
      <c r="B3">
        <v>1646</v>
      </c>
      <c r="C3" s="12">
        <f>IF(B3&lt;&gt;"",IF(B3&lt;B2,IF((A3-A2)&gt;1,((B3+10000)-B2)/(A3-A2),(B3+10000)-B2),IF((A3-A2)&gt;1,(B3-B2)/(A3-A2),B3-B2)),"")</f>
        <v>27</v>
      </c>
      <c r="D3" s="4" t="s">
        <v>40</v>
      </c>
    </row>
    <row r="4" spans="1:4" ht="12.75">
      <c r="A4" s="2" t="s">
        <v>192</v>
      </c>
      <c r="B4">
        <v>1673</v>
      </c>
      <c r="C4" s="12">
        <f aca="true" t="shared" si="0" ref="C4:C31">IF(B4&lt;&gt;"",IF(B4&lt;B3,IF((A4-A3)&gt;1,((B4+10000)-B3)/(A4-A3),(B4+10000)-B3),IF((A4-A3)&gt;1,(B4-B3)/(A4-A3),B4-B3)),"")</f>
        <v>27</v>
      </c>
      <c r="D4" s="4" t="s">
        <v>40</v>
      </c>
    </row>
    <row r="5" spans="1:4" ht="12.75">
      <c r="A5" s="2" t="s">
        <v>193</v>
      </c>
      <c r="B5">
        <v>1723</v>
      </c>
      <c r="C5" s="12">
        <f t="shared" si="0"/>
        <v>25</v>
      </c>
      <c r="D5" s="4" t="s">
        <v>40</v>
      </c>
    </row>
    <row r="6" spans="1:4" ht="12.75">
      <c r="A6" s="2" t="s">
        <v>194</v>
      </c>
      <c r="B6">
        <v>1749</v>
      </c>
      <c r="C6" s="12">
        <f t="shared" si="0"/>
        <v>26</v>
      </c>
      <c r="D6" s="4" t="s">
        <v>40</v>
      </c>
    </row>
    <row r="7" spans="1:4" ht="12.75">
      <c r="A7" s="2" t="s">
        <v>195</v>
      </c>
      <c r="B7">
        <v>1776</v>
      </c>
      <c r="C7" s="12">
        <f t="shared" si="0"/>
        <v>27</v>
      </c>
      <c r="D7" s="4" t="s">
        <v>40</v>
      </c>
    </row>
    <row r="8" spans="1:4" ht="12.75">
      <c r="A8" s="2" t="s">
        <v>196</v>
      </c>
      <c r="B8">
        <v>1802</v>
      </c>
      <c r="C8" s="12">
        <f t="shared" si="0"/>
        <v>26</v>
      </c>
      <c r="D8" s="4" t="s">
        <v>40</v>
      </c>
    </row>
    <row r="9" spans="1:4" ht="12.75">
      <c r="A9" s="2" t="s">
        <v>197</v>
      </c>
      <c r="B9">
        <v>1828</v>
      </c>
      <c r="C9" s="12">
        <f t="shared" si="0"/>
        <v>26</v>
      </c>
      <c r="D9" s="4" t="s">
        <v>40</v>
      </c>
    </row>
    <row r="10" spans="1:4" ht="12.75">
      <c r="A10" s="2" t="s">
        <v>198</v>
      </c>
      <c r="B10">
        <v>1855</v>
      </c>
      <c r="C10" s="12">
        <f t="shared" si="0"/>
        <v>27</v>
      </c>
      <c r="D10" s="4" t="s">
        <v>40</v>
      </c>
    </row>
    <row r="11" spans="1:5" ht="12.75">
      <c r="A11" s="2" t="s">
        <v>199</v>
      </c>
      <c r="B11">
        <v>1881</v>
      </c>
      <c r="C11" s="12">
        <f t="shared" si="0"/>
        <v>26</v>
      </c>
      <c r="D11" s="4" t="s">
        <v>40</v>
      </c>
      <c r="E11" t="s">
        <v>84</v>
      </c>
    </row>
    <row r="12" spans="1:5" ht="12.75">
      <c r="A12" s="2" t="s">
        <v>200</v>
      </c>
      <c r="B12">
        <v>1905</v>
      </c>
      <c r="C12" s="12">
        <f t="shared" si="0"/>
        <v>24</v>
      </c>
      <c r="D12" s="4" t="s">
        <v>40</v>
      </c>
      <c r="E12" t="s">
        <v>201</v>
      </c>
    </row>
    <row r="13" spans="1:4" ht="12.75">
      <c r="A13" s="2" t="s">
        <v>202</v>
      </c>
      <c r="B13">
        <v>1932</v>
      </c>
      <c r="C13" s="12">
        <f t="shared" si="0"/>
        <v>27</v>
      </c>
      <c r="D13" s="4" t="s">
        <v>46</v>
      </c>
    </row>
    <row r="14" spans="1:4" ht="12.75">
      <c r="A14" s="2" t="s">
        <v>203</v>
      </c>
      <c r="B14">
        <v>1957</v>
      </c>
      <c r="C14" s="12">
        <f t="shared" si="0"/>
        <v>25</v>
      </c>
      <c r="D14" s="4" t="s">
        <v>40</v>
      </c>
    </row>
    <row r="15" spans="1:4" ht="12.75">
      <c r="A15" s="2" t="s">
        <v>204</v>
      </c>
      <c r="B15">
        <v>1984</v>
      </c>
      <c r="C15" s="12">
        <f t="shared" si="0"/>
        <v>27</v>
      </c>
      <c r="D15" s="4" t="s">
        <v>40</v>
      </c>
    </row>
    <row r="16" spans="1:4" ht="12.75">
      <c r="A16" s="2" t="s">
        <v>205</v>
      </c>
      <c r="B16">
        <v>2009</v>
      </c>
      <c r="C16" s="12">
        <f t="shared" si="0"/>
        <v>25</v>
      </c>
      <c r="D16" s="4" t="s">
        <v>40</v>
      </c>
    </row>
    <row r="17" spans="1:4" ht="12.75">
      <c r="A17" s="2" t="s">
        <v>206</v>
      </c>
      <c r="B17">
        <v>2032</v>
      </c>
      <c r="C17" s="12">
        <f t="shared" si="0"/>
        <v>23</v>
      </c>
      <c r="D17" s="4" t="s">
        <v>40</v>
      </c>
    </row>
    <row r="18" spans="1:4" ht="12.75">
      <c r="A18" s="2" t="s">
        <v>207</v>
      </c>
      <c r="B18">
        <v>2063</v>
      </c>
      <c r="C18" s="12">
        <f t="shared" si="0"/>
        <v>31</v>
      </c>
      <c r="D18" s="4" t="s">
        <v>40</v>
      </c>
    </row>
    <row r="19" spans="1:4" ht="12.75">
      <c r="A19" s="2" t="s">
        <v>208</v>
      </c>
      <c r="B19">
        <v>2089</v>
      </c>
      <c r="C19" s="12">
        <f t="shared" si="0"/>
        <v>26</v>
      </c>
      <c r="D19" s="4" t="s">
        <v>36</v>
      </c>
    </row>
    <row r="20" spans="1:5" ht="12.75">
      <c r="A20" s="2" t="s">
        <v>209</v>
      </c>
      <c r="B20">
        <v>2115</v>
      </c>
      <c r="C20" s="12">
        <f t="shared" si="0"/>
        <v>26</v>
      </c>
      <c r="D20" s="4" t="s">
        <v>46</v>
      </c>
      <c r="E20" s="4"/>
    </row>
    <row r="21" spans="1:5" ht="12.75">
      <c r="A21" s="2" t="s">
        <v>210</v>
      </c>
      <c r="B21">
        <v>2140</v>
      </c>
      <c r="C21" s="12">
        <f t="shared" si="0"/>
        <v>25</v>
      </c>
      <c r="D21" s="4" t="s">
        <v>46</v>
      </c>
      <c r="E21" s="4" t="s">
        <v>84</v>
      </c>
    </row>
    <row r="22" spans="1:5" ht="12.75">
      <c r="A22" s="2" t="s">
        <v>211</v>
      </c>
      <c r="B22">
        <v>2166</v>
      </c>
      <c r="C22" s="12">
        <f t="shared" si="0"/>
        <v>26</v>
      </c>
      <c r="D22" s="4" t="s">
        <v>52</v>
      </c>
      <c r="E22" t="s">
        <v>212</v>
      </c>
    </row>
    <row r="23" spans="1:5" ht="12.75">
      <c r="A23" s="2" t="s">
        <v>213</v>
      </c>
      <c r="B23">
        <v>2192</v>
      </c>
      <c r="C23" s="12">
        <f t="shared" si="0"/>
        <v>26</v>
      </c>
      <c r="D23" s="4" t="s">
        <v>40</v>
      </c>
      <c r="E23" t="s">
        <v>214</v>
      </c>
    </row>
    <row r="24" spans="1:4" ht="12.75">
      <c r="A24" s="2" t="s">
        <v>215</v>
      </c>
      <c r="B24">
        <v>2218</v>
      </c>
      <c r="C24" s="12">
        <f t="shared" si="0"/>
        <v>26</v>
      </c>
      <c r="D24" s="4" t="s">
        <v>40</v>
      </c>
    </row>
    <row r="25" spans="1:4" ht="12.75">
      <c r="A25" s="2" t="s">
        <v>216</v>
      </c>
      <c r="B25">
        <v>2244</v>
      </c>
      <c r="C25" s="12">
        <f t="shared" si="0"/>
        <v>26</v>
      </c>
      <c r="D25" s="4" t="s">
        <v>217</v>
      </c>
    </row>
    <row r="26" spans="1:4" ht="12.75">
      <c r="A26" s="2" t="s">
        <v>218</v>
      </c>
      <c r="B26">
        <v>2269</v>
      </c>
      <c r="C26" s="12">
        <f t="shared" si="0"/>
        <v>25</v>
      </c>
      <c r="D26" s="4" t="s">
        <v>36</v>
      </c>
    </row>
    <row r="27" spans="1:4" ht="12.75">
      <c r="A27" s="2" t="s">
        <v>219</v>
      </c>
      <c r="B27">
        <v>2296</v>
      </c>
      <c r="C27" s="12">
        <f t="shared" si="0"/>
        <v>27</v>
      </c>
      <c r="D27" t="s">
        <v>36</v>
      </c>
    </row>
    <row r="28" spans="1:4" ht="12.75">
      <c r="A28" s="2" t="s">
        <v>220</v>
      </c>
      <c r="B28">
        <v>2320</v>
      </c>
      <c r="C28" s="12">
        <f t="shared" si="0"/>
        <v>24</v>
      </c>
      <c r="D28" t="s">
        <v>36</v>
      </c>
    </row>
    <row r="29" spans="1:4" ht="12.75">
      <c r="A29" s="2" t="s">
        <v>221</v>
      </c>
      <c r="B29">
        <v>2345</v>
      </c>
      <c r="C29" s="12">
        <f t="shared" si="0"/>
        <v>25</v>
      </c>
      <c r="D29" t="s">
        <v>40</v>
      </c>
    </row>
    <row r="30" spans="1:4" ht="12.75">
      <c r="A30" s="2" t="s">
        <v>222</v>
      </c>
      <c r="B30">
        <v>2370</v>
      </c>
      <c r="C30" s="12">
        <f t="shared" si="0"/>
        <v>25</v>
      </c>
      <c r="D30" t="s">
        <v>36</v>
      </c>
    </row>
    <row r="31" ht="12.75">
      <c r="C31" s="12">
        <f t="shared" si="0"/>
      </c>
    </row>
    <row r="32" ht="12.75">
      <c r="C32" s="1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751</v>
      </c>
      <c r="C35" s="8">
        <f ca="1">IF(OR(C2&gt;0,C3&lt;&gt;""),B35/(INDIRECT("A"&amp;32-COUNTBLANK(A2:A32))-A2),0)</f>
        <v>25.896551724137932</v>
      </c>
      <c r="D35" s="4" t="s">
        <v>9</v>
      </c>
    </row>
  </sheetData>
  <sheetProtection/>
  <mergeCells count="1">
    <mergeCell ref="A33:D3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2" width="14.00390625" style="0" bestFit="1" customWidth="1"/>
    <col min="5" max="5" width="68.57421875" style="0" customWidth="1"/>
    <col min="6" max="6" width="22.00390625" style="0" customWidth="1"/>
  </cols>
  <sheetData>
    <row r="1" spans="1:6" s="5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0" t="s">
        <v>10</v>
      </c>
    </row>
    <row r="2" spans="1:6" ht="12.75">
      <c r="A2" s="2" t="s">
        <v>223</v>
      </c>
      <c r="B2" s="9">
        <v>2396</v>
      </c>
      <c r="C2" s="11">
        <f ca="1">IF(ISERROR(A2-INDIRECT(F2&amp;"!A"&amp;32-COUNTBLANK(INDIRECT(F2&amp;"!A2"):INDIRECT(F2&amp;"!A32")))),0,IF((A2-INDIRECT(F2&amp;"!A"&amp;32-COUNTBLANK(INDIRECT(F2&amp;"!A2"):INDIRECT(F2&amp;"!A32"))))&gt;0,(B2-(INDIRECT(F2&amp;"!B"&amp;32-COUNTBLANK(INDIRECT(F2&amp;"!A2"):INDIRECT(F2&amp;"!A32")))))/(A2-INDIRECT(F2&amp;"!A"&amp;32-COUNTBLANK(INDIRECT(F2&amp;"!A2"):INDIRECT(F2&amp;"!A32")))),0))</f>
        <v>26</v>
      </c>
      <c r="D2" s="4" t="s">
        <v>27</v>
      </c>
      <c r="F2" s="4" t="s">
        <v>11</v>
      </c>
    </row>
    <row r="3" spans="1:5" ht="12.75">
      <c r="A3" s="2" t="s">
        <v>224</v>
      </c>
      <c r="B3">
        <v>2418</v>
      </c>
      <c r="C3" s="12">
        <f>IF(B3&lt;&gt;"",IF(B3&lt;B2,IF((A3-A2)&gt;1,((B3+10000)-B2)/(A3-A2),(B3+10000)-B2),IF((A3-A2)&gt;1,(B3-B2)/(A3-A2),B3-B2)),"")</f>
        <v>22</v>
      </c>
      <c r="D3" s="4" t="s">
        <v>46</v>
      </c>
      <c r="E3" t="s">
        <v>84</v>
      </c>
    </row>
    <row r="4" spans="1:4" ht="12.75">
      <c r="A4" s="2" t="s">
        <v>225</v>
      </c>
      <c r="B4">
        <v>2444</v>
      </c>
      <c r="C4" s="12">
        <f aca="true" t="shared" si="0" ref="C4:C31">IF(B4&lt;&gt;"",IF(B4&lt;B3,IF((A4-A3)&gt;1,((B4+10000)-B3)/(A4-A3),(B4+10000)-B3),IF((A4-A3)&gt;1,(B4-B3)/(A4-A3),B4-B3)),"")</f>
        <v>26</v>
      </c>
      <c r="D4" s="4" t="s">
        <v>40</v>
      </c>
    </row>
    <row r="5" spans="1:5" ht="12.75">
      <c r="A5" s="2" t="s">
        <v>226</v>
      </c>
      <c r="B5">
        <v>2473</v>
      </c>
      <c r="C5" s="12">
        <f t="shared" si="0"/>
        <v>29</v>
      </c>
      <c r="D5" s="4" t="s">
        <v>40</v>
      </c>
      <c r="E5" s="4"/>
    </row>
    <row r="6" spans="1:4" ht="12.75">
      <c r="A6" s="2" t="s">
        <v>227</v>
      </c>
      <c r="B6">
        <v>2494</v>
      </c>
      <c r="C6" s="12">
        <f t="shared" si="0"/>
        <v>21</v>
      </c>
      <c r="D6" s="4" t="s">
        <v>40</v>
      </c>
    </row>
    <row r="7" spans="1:4" ht="12.75">
      <c r="A7" s="2" t="s">
        <v>228</v>
      </c>
      <c r="B7">
        <v>2519</v>
      </c>
      <c r="C7" s="12">
        <f t="shared" si="0"/>
        <v>25</v>
      </c>
      <c r="D7" s="4" t="s">
        <v>40</v>
      </c>
    </row>
    <row r="8" spans="1:4" ht="12.75">
      <c r="A8" s="2" t="s">
        <v>229</v>
      </c>
      <c r="B8">
        <v>2543</v>
      </c>
      <c r="C8" s="12">
        <f t="shared" si="0"/>
        <v>24</v>
      </c>
      <c r="D8" s="4" t="s">
        <v>40</v>
      </c>
    </row>
    <row r="9" spans="1:4" ht="12.75">
      <c r="A9" s="2" t="s">
        <v>230</v>
      </c>
      <c r="B9">
        <v>2568</v>
      </c>
      <c r="C9" s="12">
        <f t="shared" si="0"/>
        <v>25</v>
      </c>
      <c r="D9" s="4" t="s">
        <v>40</v>
      </c>
    </row>
    <row r="10" spans="1:4" ht="12.75">
      <c r="A10" s="2" t="s">
        <v>231</v>
      </c>
      <c r="B10">
        <v>2593</v>
      </c>
      <c r="C10" s="12">
        <f t="shared" si="0"/>
        <v>25</v>
      </c>
      <c r="D10" s="4" t="s">
        <v>40</v>
      </c>
    </row>
    <row r="11" spans="1:4" ht="12.75">
      <c r="A11" s="2" t="s">
        <v>232</v>
      </c>
      <c r="B11">
        <v>2616</v>
      </c>
      <c r="C11" s="12">
        <f t="shared" si="0"/>
        <v>23</v>
      </c>
      <c r="D11" s="4" t="s">
        <v>36</v>
      </c>
    </row>
    <row r="12" spans="1:4" ht="12.75">
      <c r="A12" s="2" t="s">
        <v>233</v>
      </c>
      <c r="B12">
        <v>2641</v>
      </c>
      <c r="C12" s="12">
        <f t="shared" si="0"/>
        <v>25</v>
      </c>
      <c r="D12" s="4" t="s">
        <v>36</v>
      </c>
    </row>
    <row r="13" spans="1:4" ht="12.75">
      <c r="A13" s="2" t="s">
        <v>234</v>
      </c>
      <c r="B13">
        <v>2666</v>
      </c>
      <c r="C13" s="12">
        <f t="shared" si="0"/>
        <v>25</v>
      </c>
      <c r="D13" s="4" t="s">
        <v>40</v>
      </c>
    </row>
    <row r="14" spans="1:5" ht="12.75">
      <c r="A14" s="2" t="s">
        <v>235</v>
      </c>
      <c r="B14">
        <v>2674</v>
      </c>
      <c r="C14" s="12">
        <f t="shared" si="0"/>
        <v>8</v>
      </c>
      <c r="D14" s="4" t="s">
        <v>36</v>
      </c>
      <c r="E14" t="s">
        <v>236</v>
      </c>
    </row>
    <row r="15" spans="1:4" ht="12.75">
      <c r="A15" s="2" t="s">
        <v>237</v>
      </c>
      <c r="B15">
        <v>2698</v>
      </c>
      <c r="C15" s="12">
        <f t="shared" si="0"/>
        <v>24</v>
      </c>
      <c r="D15" s="4" t="s">
        <v>238</v>
      </c>
    </row>
    <row r="16" spans="1:4" ht="12.75">
      <c r="A16" s="2" t="s">
        <v>239</v>
      </c>
      <c r="B16">
        <v>2722</v>
      </c>
      <c r="C16" s="12">
        <f t="shared" si="0"/>
        <v>24</v>
      </c>
      <c r="D16" s="4" t="s">
        <v>46</v>
      </c>
    </row>
    <row r="17" spans="1:4" ht="12.75">
      <c r="A17" s="2" t="s">
        <v>240</v>
      </c>
      <c r="B17">
        <v>2750</v>
      </c>
      <c r="C17" s="12">
        <f t="shared" si="0"/>
        <v>14</v>
      </c>
      <c r="D17" s="4" t="s">
        <v>46</v>
      </c>
    </row>
    <row r="18" spans="1:5" ht="12.75">
      <c r="A18" s="2" t="s">
        <v>241</v>
      </c>
      <c r="B18">
        <v>2773</v>
      </c>
      <c r="C18" s="12">
        <f t="shared" si="0"/>
        <v>23</v>
      </c>
      <c r="D18" s="4" t="s">
        <v>40</v>
      </c>
      <c r="E18" s="4"/>
    </row>
    <row r="19" spans="1:5" ht="12.75">
      <c r="A19" s="2" t="s">
        <v>242</v>
      </c>
      <c r="B19">
        <v>2797</v>
      </c>
      <c r="C19" s="12">
        <f t="shared" si="0"/>
        <v>24</v>
      </c>
      <c r="D19" s="4" t="s">
        <v>40</v>
      </c>
      <c r="E19" t="s">
        <v>243</v>
      </c>
    </row>
    <row r="20" spans="1:5" ht="12.75">
      <c r="A20" s="2" t="s">
        <v>244</v>
      </c>
      <c r="B20">
        <v>2808</v>
      </c>
      <c r="C20" s="12">
        <f t="shared" si="0"/>
        <v>11</v>
      </c>
      <c r="D20" s="4" t="s">
        <v>40</v>
      </c>
      <c r="E20" s="4" t="s">
        <v>243</v>
      </c>
    </row>
    <row r="21" spans="1:5" ht="12.75">
      <c r="A21" s="2" t="s">
        <v>245</v>
      </c>
      <c r="B21">
        <v>2819</v>
      </c>
      <c r="C21" s="12">
        <f t="shared" si="0"/>
        <v>11</v>
      </c>
      <c r="D21" s="4" t="s">
        <v>40</v>
      </c>
      <c r="E21" t="s">
        <v>243</v>
      </c>
    </row>
    <row r="22" spans="1:5" ht="12.75">
      <c r="A22" s="2" t="s">
        <v>246</v>
      </c>
      <c r="B22">
        <v>2830</v>
      </c>
      <c r="C22" s="12">
        <f t="shared" si="0"/>
        <v>11</v>
      </c>
      <c r="D22" s="4" t="s">
        <v>40</v>
      </c>
      <c r="E22" t="s">
        <v>247</v>
      </c>
    </row>
    <row r="23" spans="1:4" ht="12.75">
      <c r="A23" s="2"/>
      <c r="C23" s="12">
        <f t="shared" si="0"/>
      </c>
      <c r="D23" s="4"/>
    </row>
    <row r="24" spans="1:3" ht="12.75">
      <c r="A24" s="2"/>
      <c r="C24" s="12">
        <f t="shared" si="0"/>
      </c>
    </row>
    <row r="25" spans="1:3" ht="12.75">
      <c r="A25" s="2"/>
      <c r="C25" s="12">
        <f t="shared" si="0"/>
      </c>
    </row>
    <row r="26" spans="1:3" ht="12.75">
      <c r="A26" s="2"/>
      <c r="C26" s="12">
        <f t="shared" si="0"/>
      </c>
    </row>
    <row r="27" spans="1:3" ht="12.75">
      <c r="A27" s="2"/>
      <c r="C27" s="12">
        <f t="shared" si="0"/>
      </c>
    </row>
    <row r="28" spans="1:3" ht="12.75">
      <c r="A28" s="2"/>
      <c r="C28" s="12">
        <f t="shared" si="0"/>
      </c>
    </row>
    <row r="29" spans="1:3" ht="12.75">
      <c r="A29" s="2"/>
      <c r="C29" s="12">
        <f t="shared" si="0"/>
      </c>
    </row>
    <row r="30" spans="1:3" ht="12.75">
      <c r="A30" s="2"/>
      <c r="C30" s="12">
        <f t="shared" si="0"/>
      </c>
    </row>
    <row r="31" ht="12.75">
      <c r="C31" s="12">
        <f t="shared" si="0"/>
      </c>
    </row>
    <row r="32" ht="12.75">
      <c r="C32" s="12">
        <f>IF(B32&lt;&gt;"",IF((A32-A31)&gt;1,(B32-B31)/(A32-A31),B32-B31),"")</f>
      </c>
    </row>
    <row r="33" spans="1:4" ht="12.75">
      <c r="A33" s="14" t="s">
        <v>5</v>
      </c>
      <c r="B33" s="15"/>
      <c r="C33" s="15"/>
      <c r="D33" s="15"/>
    </row>
    <row r="34" spans="1:3" ht="25.5">
      <c r="A34" s="7" t="s">
        <v>6</v>
      </c>
      <c r="B34" s="7" t="s">
        <v>7</v>
      </c>
      <c r="C34" s="7" t="s">
        <v>8</v>
      </c>
    </row>
    <row r="35" spans="2:4" ht="12.75">
      <c r="B35" s="6">
        <f ca="1">IF(B2&lt;&gt;"",IF(INDIRECT("B"&amp;(32-COUNTBLANK(B1:B32)))&lt;B2,(INDIRECT("B"&amp;(32-COUNTBLANK(B1:B32)))+10000)-B2,INDIRECT("B"&amp;(32-COUNTBLANK(B1:B32)))-B2),0)</f>
        <v>434</v>
      </c>
      <c r="C35" s="8">
        <f ca="1">IF(OR(C2&gt;0,C3&lt;&gt;""),B35/(INDIRECT("A"&amp;32-COUNTBLANK(A2:A32))-A2),0)</f>
        <v>20.666666666666668</v>
      </c>
      <c r="D35" s="4" t="s">
        <v>9</v>
      </c>
    </row>
  </sheetData>
  <sheetProtection/>
  <mergeCells count="1">
    <mergeCell ref="A33:D3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THOMET Olivier</dc:creator>
  <cp:keywords/>
  <dc:description/>
  <cp:lastModifiedBy>THOMET Olivier</cp:lastModifiedBy>
  <dcterms:created xsi:type="dcterms:W3CDTF">2014-02-01T07:48:16Z</dcterms:created>
  <dcterms:modified xsi:type="dcterms:W3CDTF">2020-06-28T18:40:28Z</dcterms:modified>
  <cp:category/>
  <cp:version/>
  <cp:contentType/>
  <cp:contentStatus/>
</cp:coreProperties>
</file>